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ham\OneDrive\Desktop\"/>
    </mc:Choice>
  </mc:AlternateContent>
  <xr:revisionPtr revIDLastSave="0" documentId="13_ncr:1_{53670B02-97C2-4E6A-9FB1-E4695779D6CD}" xr6:coauthVersionLast="41" xr6:coauthVersionMax="41" xr10:uidLastSave="{00000000-0000-0000-0000-000000000000}"/>
  <bookViews>
    <workbookView xWindow="495" yWindow="315" windowWidth="17040" windowHeight="10605" tabRatio="887" activeTab="4" xr2:uid="{00000000-000D-0000-FFFF-FFFF00000000}"/>
  </bookViews>
  <sheets>
    <sheet name="Personal Data and Summary" sheetId="15" r:id="rId1"/>
    <sheet name="Federal Data" sheetId="21" r:id="rId2"/>
    <sheet name="Conversion Detail" sheetId="17" r:id="rId3"/>
    <sheet name="Tax Brackets" sheetId="16" r:id="rId4"/>
    <sheet name="Single" sheetId="2" r:id="rId5"/>
    <sheet name="Married" sheetId="20" r:id="rId6"/>
  </sheets>
  <definedNames>
    <definedName name="_xlnm.Print_Area" localSheetId="2">'Conversion Detail'!$B$1:$X$111</definedName>
    <definedName name="_xlnm.Print_Area" localSheetId="0">'Personal Data and Summary'!$B$1:$H$17</definedName>
  </definedNames>
  <calcPr calcId="191029"/>
</workbook>
</file>

<file path=xl/calcChain.xml><?xml version="1.0" encoding="utf-8"?>
<calcChain xmlns="http://schemas.openxmlformats.org/spreadsheetml/2006/main">
  <c r="O2" i="16" l="1"/>
  <c r="P2" i="16"/>
  <c r="Q14" i="2" l="1"/>
  <c r="C20" i="2"/>
  <c r="D20" i="2"/>
  <c r="E20" i="21" l="1"/>
  <c r="P10" i="20" s="1"/>
  <c r="B20" i="21"/>
  <c r="E10" i="21"/>
  <c r="B10" i="21"/>
  <c r="C10" i="16" s="1"/>
  <c r="E19" i="21"/>
  <c r="P9" i="20" s="1"/>
  <c r="B19" i="21"/>
  <c r="E9" i="21"/>
  <c r="B9" i="21"/>
  <c r="M9" i="2" s="1"/>
  <c r="E18" i="21"/>
  <c r="P8" i="20" s="1"/>
  <c r="B18" i="21"/>
  <c r="E8" i="21"/>
  <c r="B8" i="21"/>
  <c r="M8" i="2" s="1"/>
  <c r="E17" i="21"/>
  <c r="P7" i="20" s="1"/>
  <c r="B17" i="21"/>
  <c r="E7" i="21"/>
  <c r="B7" i="21"/>
  <c r="M7" i="2" s="1"/>
  <c r="E16" i="21"/>
  <c r="B16" i="21"/>
  <c r="E6" i="21"/>
  <c r="B6" i="21"/>
  <c r="E15" i="21"/>
  <c r="F15" i="21" s="1"/>
  <c r="B15" i="21"/>
  <c r="F5" i="21"/>
  <c r="F6" i="21" s="1"/>
  <c r="F7" i="21" s="1"/>
  <c r="F8" i="21" s="1"/>
  <c r="F9" i="21" s="1"/>
  <c r="F10" i="21" s="1"/>
  <c r="E5" i="21"/>
  <c r="B5" i="21"/>
  <c r="M5" i="2" s="1"/>
  <c r="B20" i="2"/>
  <c r="N4" i="2"/>
  <c r="P6" i="20"/>
  <c r="Q4" i="20"/>
  <c r="P4" i="20"/>
  <c r="B19" i="2"/>
  <c r="B19" i="20"/>
  <c r="O5" i="2"/>
  <c r="O6" i="2"/>
  <c r="O7" i="2"/>
  <c r="O8" i="2"/>
  <c r="O9" i="2"/>
  <c r="O10" i="2"/>
  <c r="Q4" i="2"/>
  <c r="N5" i="2"/>
  <c r="N6" i="2"/>
  <c r="N7" i="2"/>
  <c r="N8" i="2"/>
  <c r="N9" i="2"/>
  <c r="N10" i="2"/>
  <c r="M4" i="2"/>
  <c r="N4" i="20"/>
  <c r="N5" i="20"/>
  <c r="N6" i="20"/>
  <c r="N7" i="20"/>
  <c r="N8" i="20"/>
  <c r="N9" i="20"/>
  <c r="N10" i="20"/>
  <c r="M5" i="20"/>
  <c r="M6" i="20"/>
  <c r="M7" i="20"/>
  <c r="M8" i="20"/>
  <c r="M9" i="20"/>
  <c r="M10" i="20"/>
  <c r="M4" i="20"/>
  <c r="Q15" i="20"/>
  <c r="O15" i="20"/>
  <c r="F20" i="20" s="1"/>
  <c r="O14" i="20"/>
  <c r="D20" i="20"/>
  <c r="C20" i="20"/>
  <c r="B20" i="20"/>
  <c r="F19" i="20"/>
  <c r="E19" i="20"/>
  <c r="D19" i="20"/>
  <c r="C19" i="20"/>
  <c r="E20" i="20"/>
  <c r="O10" i="20"/>
  <c r="O9" i="20"/>
  <c r="O8" i="20"/>
  <c r="O7" i="20"/>
  <c r="O6" i="20"/>
  <c r="O5" i="20"/>
  <c r="O4" i="20"/>
  <c r="Q5" i="2"/>
  <c r="P8" i="2"/>
  <c r="P9" i="2"/>
  <c r="P10" i="2"/>
  <c r="O15" i="2"/>
  <c r="F20" i="2" s="1"/>
  <c r="M6" i="2"/>
  <c r="K5" i="16"/>
  <c r="K8" i="16"/>
  <c r="O14" i="2"/>
  <c r="L5" i="16"/>
  <c r="L6" i="16"/>
  <c r="L7" i="16"/>
  <c r="L8" i="16"/>
  <c r="L9" i="16"/>
  <c r="L4" i="16"/>
  <c r="K4" i="16"/>
  <c r="C4" i="16"/>
  <c r="D4" i="16"/>
  <c r="D5" i="16"/>
  <c r="D6" i="16"/>
  <c r="D7" i="16"/>
  <c r="D8" i="16"/>
  <c r="D9" i="16"/>
  <c r="P4" i="2"/>
  <c r="F19" i="2"/>
  <c r="E19" i="2"/>
  <c r="D19" i="2"/>
  <c r="C19" i="2"/>
  <c r="K6" i="16"/>
  <c r="K7" i="16"/>
  <c r="K9" i="16"/>
  <c r="K10" i="16"/>
  <c r="G5" i="17"/>
  <c r="R5" i="17"/>
  <c r="V5" i="17"/>
  <c r="C6" i="17"/>
  <c r="E6" i="17"/>
  <c r="N6" i="17"/>
  <c r="O6" i="17" s="1"/>
  <c r="Q6" i="17" s="1"/>
  <c r="P6" i="17"/>
  <c r="T6" i="17"/>
  <c r="G2" i="16"/>
  <c r="H2" i="16"/>
  <c r="C25" i="20" l="1"/>
  <c r="G20" i="2"/>
  <c r="D25" i="2"/>
  <c r="O16" i="20"/>
  <c r="F16" i="21"/>
  <c r="Q5" i="20"/>
  <c r="C7" i="16"/>
  <c r="F7" i="16" s="1"/>
  <c r="G7" i="16" s="1"/>
  <c r="P5" i="20"/>
  <c r="C25" i="2"/>
  <c r="C8" i="16"/>
  <c r="F8" i="16" s="1"/>
  <c r="G8" i="16" s="1"/>
  <c r="C9" i="16"/>
  <c r="F9" i="16" s="1"/>
  <c r="G9" i="16" s="1"/>
  <c r="C5" i="16"/>
  <c r="F5" i="16" s="1"/>
  <c r="G5" i="16" s="1"/>
  <c r="P6" i="2"/>
  <c r="P7" i="2"/>
  <c r="P5" i="2"/>
  <c r="M10" i="2"/>
  <c r="D25" i="20"/>
  <c r="E25" i="20" s="1"/>
  <c r="G20" i="20"/>
  <c r="N20" i="20" s="1"/>
  <c r="L20" i="20" s="1"/>
  <c r="N10" i="16"/>
  <c r="O10" i="16" s="1"/>
  <c r="N5" i="16"/>
  <c r="O5" i="16" s="1"/>
  <c r="N8" i="16"/>
  <c r="O8" i="16" s="1"/>
  <c r="N9" i="16"/>
  <c r="O9" i="16" s="1"/>
  <c r="F4" i="16"/>
  <c r="G4" i="16" s="1"/>
  <c r="F10" i="16"/>
  <c r="G10" i="16" s="1"/>
  <c r="C6" i="16"/>
  <c r="N7" i="16"/>
  <c r="P7" i="16" s="1"/>
  <c r="N4" i="16"/>
  <c r="O4" i="16" s="1"/>
  <c r="N7" i="17"/>
  <c r="N8" i="17" s="1"/>
  <c r="N9" i="17" s="1"/>
  <c r="N6" i="16"/>
  <c r="P6" i="16" s="1"/>
  <c r="D6" i="17"/>
  <c r="F6" i="17" s="1"/>
  <c r="C7" i="17"/>
  <c r="R6" i="17"/>
  <c r="S6" i="17" s="1"/>
  <c r="M20" i="20" l="1"/>
  <c r="O20" i="20" s="1"/>
  <c r="Q6" i="20"/>
  <c r="F17" i="21"/>
  <c r="Q7" i="2"/>
  <c r="Q6" i="2"/>
  <c r="F25" i="20"/>
  <c r="G25" i="20" s="1"/>
  <c r="H25" i="20" s="1"/>
  <c r="I25" i="20" s="1"/>
  <c r="P10" i="16"/>
  <c r="P5" i="16"/>
  <c r="P9" i="16"/>
  <c r="O7" i="16"/>
  <c r="P8" i="16"/>
  <c r="P4" i="16"/>
  <c r="H4" i="16"/>
  <c r="F6" i="16"/>
  <c r="G6" i="16" s="1"/>
  <c r="G11" i="16" s="1"/>
  <c r="H10" i="16"/>
  <c r="O7" i="17"/>
  <c r="Q7" i="17" s="1"/>
  <c r="O6" i="16"/>
  <c r="H5" i="16"/>
  <c r="H9" i="16"/>
  <c r="H8" i="16"/>
  <c r="O8" i="17"/>
  <c r="Q8" i="17" s="1"/>
  <c r="H7" i="16"/>
  <c r="O9" i="17"/>
  <c r="Q9" i="17" s="1"/>
  <c r="N10" i="17"/>
  <c r="D7" i="17"/>
  <c r="F7" i="17" s="1"/>
  <c r="C8" i="17"/>
  <c r="P7" i="17"/>
  <c r="G6" i="17"/>
  <c r="H6" i="17" s="1"/>
  <c r="J6" i="17" s="1"/>
  <c r="B26" i="20" l="1"/>
  <c r="C26" i="20" s="1"/>
  <c r="K25" i="20"/>
  <c r="F18" i="21"/>
  <c r="Q7" i="20"/>
  <c r="Q8" i="2"/>
  <c r="B27" i="20"/>
  <c r="C27" i="20" s="1"/>
  <c r="K27" i="20" s="1"/>
  <c r="Q9" i="2"/>
  <c r="H6" i="16"/>
  <c r="H11" i="16" s="1"/>
  <c r="E24" i="15" s="1"/>
  <c r="P11" i="16"/>
  <c r="O11" i="16"/>
  <c r="E23" i="15" s="1"/>
  <c r="D8" i="17"/>
  <c r="F8" i="17" s="1"/>
  <c r="C9" i="17"/>
  <c r="O10" i="17"/>
  <c r="Q10" i="17" s="1"/>
  <c r="N11" i="17"/>
  <c r="E7" i="17"/>
  <c r="R7" i="17"/>
  <c r="S7" i="17" s="1"/>
  <c r="D26" i="20" l="1"/>
  <c r="E26" i="20" s="1"/>
  <c r="F26" i="20" s="1"/>
  <c r="G26" i="20" s="1"/>
  <c r="H26" i="20" s="1"/>
  <c r="I26" i="20" s="1"/>
  <c r="K26" i="20"/>
  <c r="Q8" i="20"/>
  <c r="F19" i="21"/>
  <c r="B28" i="20"/>
  <c r="D27" i="20"/>
  <c r="E27" i="20" s="1"/>
  <c r="Q10" i="2"/>
  <c r="O11" i="17"/>
  <c r="N12" i="17"/>
  <c r="P8" i="17"/>
  <c r="D9" i="17"/>
  <c r="F9" i="17" s="1"/>
  <c r="C10" i="17"/>
  <c r="G7" i="17"/>
  <c r="H7" i="17" s="1"/>
  <c r="J7" i="17" s="1"/>
  <c r="F20" i="21" l="1"/>
  <c r="Q10" i="20" s="1"/>
  <c r="Q9" i="20"/>
  <c r="B29" i="20"/>
  <c r="C28" i="20"/>
  <c r="K28" i="20" s="1"/>
  <c r="D28" i="20"/>
  <c r="E28" i="20" s="1"/>
  <c r="F27" i="20"/>
  <c r="G27" i="20" s="1"/>
  <c r="H27" i="20" s="1"/>
  <c r="I27" i="20" s="1"/>
  <c r="J26" i="20" s="1"/>
  <c r="E8" i="17"/>
  <c r="D10" i="17"/>
  <c r="F10" i="17" s="1"/>
  <c r="C11" i="17"/>
  <c r="R8" i="17"/>
  <c r="S8" i="17" s="1"/>
  <c r="O12" i="17"/>
  <c r="N13" i="17"/>
  <c r="B30" i="20" l="1"/>
  <c r="D29" i="20"/>
  <c r="E29" i="20" s="1"/>
  <c r="C29" i="20"/>
  <c r="K29" i="20" s="1"/>
  <c r="F28" i="20"/>
  <c r="G28" i="20" s="1"/>
  <c r="H28" i="20" s="1"/>
  <c r="I28" i="20" s="1"/>
  <c r="J27" i="20" s="1"/>
  <c r="P9" i="17"/>
  <c r="O13" i="17"/>
  <c r="N14" i="17"/>
  <c r="D11" i="17"/>
  <c r="C12" i="17"/>
  <c r="G8" i="17"/>
  <c r="H8" i="17" s="1"/>
  <c r="J8" i="17" s="1"/>
  <c r="B31" i="20" l="1"/>
  <c r="C30" i="20"/>
  <c r="D30" i="20"/>
  <c r="E30" i="20" s="1"/>
  <c r="F29" i="20"/>
  <c r="G29" i="20" s="1"/>
  <c r="H29" i="20" s="1"/>
  <c r="I29" i="20" s="1"/>
  <c r="J28" i="20" s="1"/>
  <c r="D12" i="17"/>
  <c r="C13" i="17"/>
  <c r="E9" i="17"/>
  <c r="O14" i="17"/>
  <c r="N15" i="17"/>
  <c r="R9" i="17"/>
  <c r="S9" i="17" s="1"/>
  <c r="K30" i="20" l="1"/>
  <c r="F30" i="20"/>
  <c r="G30" i="20" s="1"/>
  <c r="H30" i="20" s="1"/>
  <c r="I30" i="20" s="1"/>
  <c r="J29" i="20" s="1"/>
  <c r="B32" i="20"/>
  <c r="D31" i="20"/>
  <c r="E31" i="20" s="1"/>
  <c r="C31" i="20"/>
  <c r="K31" i="20" s="1"/>
  <c r="N16" i="17"/>
  <c r="O15" i="17"/>
  <c r="P10" i="17"/>
  <c r="G9" i="17"/>
  <c r="H9" i="17" s="1"/>
  <c r="J9" i="17" s="1"/>
  <c r="D13" i="17"/>
  <c r="C14" i="17"/>
  <c r="B33" i="20" l="1"/>
  <c r="C32" i="20"/>
  <c r="K32" i="20" s="1"/>
  <c r="D32" i="20"/>
  <c r="E32" i="20" s="1"/>
  <c r="F31" i="20"/>
  <c r="G31" i="20" s="1"/>
  <c r="H31" i="20" s="1"/>
  <c r="I31" i="20" s="1"/>
  <c r="J30" i="20" s="1"/>
  <c r="E10" i="17"/>
  <c r="D14" i="17"/>
  <c r="C15" i="17"/>
  <c r="O16" i="17"/>
  <c r="N17" i="17"/>
  <c r="R10" i="17"/>
  <c r="S10" i="17" s="1"/>
  <c r="F32" i="20" l="1"/>
  <c r="G32" i="20" s="1"/>
  <c r="H32" i="20" s="1"/>
  <c r="I32" i="20" s="1"/>
  <c r="J31" i="20" s="1"/>
  <c r="B34" i="20"/>
  <c r="D33" i="20"/>
  <c r="E33" i="20" s="1"/>
  <c r="C33" i="20"/>
  <c r="K33" i="20" s="1"/>
  <c r="O17" i="17"/>
  <c r="N18" i="17"/>
  <c r="D15" i="17"/>
  <c r="C16" i="17"/>
  <c r="P11" i="17"/>
  <c r="Q11" i="17" s="1"/>
  <c r="G10" i="17"/>
  <c r="H10" i="17" s="1"/>
  <c r="J10" i="17" s="1"/>
  <c r="B35" i="20" l="1"/>
  <c r="C34" i="20"/>
  <c r="K34" i="20" s="1"/>
  <c r="D34" i="20"/>
  <c r="E34" i="20" s="1"/>
  <c r="F33" i="20"/>
  <c r="G33" i="20" s="1"/>
  <c r="H33" i="20" s="1"/>
  <c r="I33" i="20" s="1"/>
  <c r="J32" i="20" s="1"/>
  <c r="E11" i="17"/>
  <c r="F11" i="17" s="1"/>
  <c r="O18" i="17"/>
  <c r="N19" i="17"/>
  <c r="R11" i="17"/>
  <c r="S11" i="17" s="1"/>
  <c r="D16" i="17"/>
  <c r="C17" i="17"/>
  <c r="F34" i="20" l="1"/>
  <c r="G34" i="20" s="1"/>
  <c r="H34" i="20" s="1"/>
  <c r="I34" i="20" s="1"/>
  <c r="J33" i="20" s="1"/>
  <c r="B36" i="20"/>
  <c r="D35" i="20"/>
  <c r="E35" i="20" s="1"/>
  <c r="C35" i="20"/>
  <c r="K35" i="20" s="1"/>
  <c r="P12" i="17"/>
  <c r="Q12" i="17" s="1"/>
  <c r="D17" i="17"/>
  <c r="C18" i="17"/>
  <c r="O19" i="17"/>
  <c r="N20" i="17"/>
  <c r="G11" i="17"/>
  <c r="H11" i="17" s="1"/>
  <c r="J11" i="17" s="1"/>
  <c r="B37" i="20" l="1"/>
  <c r="C36" i="20"/>
  <c r="D36" i="20"/>
  <c r="E36" i="20" s="1"/>
  <c r="F35" i="20"/>
  <c r="G35" i="20" s="1"/>
  <c r="H35" i="20" s="1"/>
  <c r="I35" i="20" s="1"/>
  <c r="J34" i="20" s="1"/>
  <c r="O20" i="17"/>
  <c r="N21" i="17"/>
  <c r="E12" i="17"/>
  <c r="F12" i="17" s="1"/>
  <c r="R12" i="17"/>
  <c r="S12" i="17" s="1"/>
  <c r="D18" i="17"/>
  <c r="C19" i="17"/>
  <c r="F36" i="20" l="1"/>
  <c r="G36" i="20" s="1"/>
  <c r="H36" i="20" s="1"/>
  <c r="I36" i="20" s="1"/>
  <c r="J35" i="20" s="1"/>
  <c r="B38" i="20"/>
  <c r="D37" i="20"/>
  <c r="E37" i="20" s="1"/>
  <c r="C37" i="20"/>
  <c r="K37" i="20" s="1"/>
  <c r="P13" i="17"/>
  <c r="Q13" i="17" s="1"/>
  <c r="G12" i="17"/>
  <c r="H12" i="17" s="1"/>
  <c r="J12" i="17" s="1"/>
  <c r="O21" i="17"/>
  <c r="N22" i="17"/>
  <c r="D19" i="17"/>
  <c r="C20" i="17"/>
  <c r="K36" i="20" l="1"/>
  <c r="B39" i="20"/>
  <c r="C38" i="20"/>
  <c r="K38" i="20" s="1"/>
  <c r="D38" i="20"/>
  <c r="E38" i="20" s="1"/>
  <c r="F37" i="20"/>
  <c r="G37" i="20" s="1"/>
  <c r="H37" i="20" s="1"/>
  <c r="I37" i="20" s="1"/>
  <c r="J36" i="20" s="1"/>
  <c r="E13" i="17"/>
  <c r="F13" i="17" s="1"/>
  <c r="R13" i="17"/>
  <c r="S13" i="17" s="1"/>
  <c r="C21" i="17"/>
  <c r="D20" i="17"/>
  <c r="O22" i="17"/>
  <c r="N23" i="17"/>
  <c r="O4" i="2"/>
  <c r="E25" i="2" l="1"/>
  <c r="F25" i="2" s="1"/>
  <c r="G25" i="2" s="1"/>
  <c r="F38" i="20"/>
  <c r="G38" i="20" s="1"/>
  <c r="H38" i="20" s="1"/>
  <c r="I38" i="20" s="1"/>
  <c r="J37" i="20" s="1"/>
  <c r="B40" i="20"/>
  <c r="D39" i="20"/>
  <c r="E39" i="20" s="1"/>
  <c r="C39" i="20"/>
  <c r="K39" i="20" s="1"/>
  <c r="O23" i="17"/>
  <c r="N24" i="17"/>
  <c r="P14" i="17"/>
  <c r="Q14" i="17" s="1"/>
  <c r="D21" i="17"/>
  <c r="C22" i="17"/>
  <c r="G13" i="17"/>
  <c r="H13" i="17" s="1"/>
  <c r="J13" i="17" s="1"/>
  <c r="B41" i="20" l="1"/>
  <c r="C40" i="20"/>
  <c r="K40" i="20" s="1"/>
  <c r="D40" i="20"/>
  <c r="E40" i="20" s="1"/>
  <c r="F39" i="20"/>
  <c r="G39" i="20" s="1"/>
  <c r="H39" i="20" s="1"/>
  <c r="I39" i="20" s="1"/>
  <c r="J38" i="20" s="1"/>
  <c r="R14" i="17"/>
  <c r="S14" i="17" s="1"/>
  <c r="O24" i="17"/>
  <c r="N25" i="17"/>
  <c r="E14" i="17"/>
  <c r="F14" i="17" s="1"/>
  <c r="D22" i="17"/>
  <c r="C23" i="17"/>
  <c r="F40" i="20" l="1"/>
  <c r="G40" i="20" s="1"/>
  <c r="H40" i="20" s="1"/>
  <c r="I40" i="20" s="1"/>
  <c r="J39" i="20" s="1"/>
  <c r="B42" i="20"/>
  <c r="D41" i="20"/>
  <c r="E41" i="20" s="1"/>
  <c r="C41" i="20"/>
  <c r="K41" i="20" s="1"/>
  <c r="P15" i="17"/>
  <c r="Q15" i="17" s="1"/>
  <c r="O25" i="17"/>
  <c r="N26" i="17"/>
  <c r="D23" i="17"/>
  <c r="C24" i="17"/>
  <c r="G14" i="17"/>
  <c r="H14" i="17" s="1"/>
  <c r="J14" i="17" s="1"/>
  <c r="B43" i="20" l="1"/>
  <c r="C42" i="20"/>
  <c r="K42" i="20" s="1"/>
  <c r="D42" i="20"/>
  <c r="E42" i="20" s="1"/>
  <c r="F41" i="20"/>
  <c r="G41" i="20" s="1"/>
  <c r="H41" i="20" s="1"/>
  <c r="I41" i="20" s="1"/>
  <c r="J40" i="20" s="1"/>
  <c r="E15" i="17"/>
  <c r="F15" i="17" s="1"/>
  <c r="R15" i="17"/>
  <c r="S15" i="17" s="1"/>
  <c r="D24" i="17"/>
  <c r="C25" i="17"/>
  <c r="O26" i="17"/>
  <c r="N27" i="17"/>
  <c r="F42" i="20" l="1"/>
  <c r="G42" i="20" s="1"/>
  <c r="H42" i="20" s="1"/>
  <c r="I42" i="20" s="1"/>
  <c r="J41" i="20" s="1"/>
  <c r="B44" i="20"/>
  <c r="D43" i="20"/>
  <c r="E43" i="20" s="1"/>
  <c r="C43" i="20"/>
  <c r="K43" i="20" s="1"/>
  <c r="P16" i="17"/>
  <c r="Q16" i="17" s="1"/>
  <c r="G15" i="17"/>
  <c r="H15" i="17" s="1"/>
  <c r="J15" i="17" s="1"/>
  <c r="O27" i="17"/>
  <c r="N28" i="17"/>
  <c r="C26" i="17"/>
  <c r="D25" i="17"/>
  <c r="B45" i="20" l="1"/>
  <c r="C44" i="20"/>
  <c r="K44" i="20" s="1"/>
  <c r="D44" i="20"/>
  <c r="E44" i="20" s="1"/>
  <c r="F43" i="20"/>
  <c r="G43" i="20" s="1"/>
  <c r="H43" i="20" s="1"/>
  <c r="I43" i="20" s="1"/>
  <c r="J42" i="20" s="1"/>
  <c r="R16" i="17"/>
  <c r="S16" i="17" s="1"/>
  <c r="E16" i="17"/>
  <c r="F16" i="17" s="1"/>
  <c r="D26" i="17"/>
  <c r="C27" i="17"/>
  <c r="O28" i="17"/>
  <c r="N29" i="17"/>
  <c r="F44" i="20" l="1"/>
  <c r="G44" i="20" s="1"/>
  <c r="H44" i="20" s="1"/>
  <c r="I44" i="20" s="1"/>
  <c r="J43" i="20" s="1"/>
  <c r="D45" i="20"/>
  <c r="E45" i="20" s="1"/>
  <c r="B46" i="20"/>
  <c r="C45" i="20"/>
  <c r="K45" i="20" s="1"/>
  <c r="O29" i="17"/>
  <c r="N30" i="17"/>
  <c r="D27" i="17"/>
  <c r="C28" i="17"/>
  <c r="G16" i="17"/>
  <c r="H16" i="17" s="1"/>
  <c r="P17" i="17"/>
  <c r="Q17" i="17" s="1"/>
  <c r="F45" i="20" l="1"/>
  <c r="G45" i="20" s="1"/>
  <c r="H45" i="20" s="1"/>
  <c r="I45" i="20" s="1"/>
  <c r="J44" i="20" s="1"/>
  <c r="B47" i="20"/>
  <c r="C46" i="20"/>
  <c r="K46" i="20" s="1"/>
  <c r="D46" i="20"/>
  <c r="E46" i="20" s="1"/>
  <c r="E17" i="17"/>
  <c r="F17" i="17" s="1"/>
  <c r="D28" i="17"/>
  <c r="C29" i="17"/>
  <c r="O30" i="17"/>
  <c r="N31" i="17"/>
  <c r="R17" i="17"/>
  <c r="S17" i="17" s="1"/>
  <c r="F46" i="20" l="1"/>
  <c r="G46" i="20" s="1"/>
  <c r="H46" i="20" s="1"/>
  <c r="I46" i="20" s="1"/>
  <c r="J45" i="20" s="1"/>
  <c r="D47" i="20"/>
  <c r="E47" i="20" s="1"/>
  <c r="B48" i="20"/>
  <c r="C47" i="20"/>
  <c r="K47" i="20" s="1"/>
  <c r="D29" i="17"/>
  <c r="C30" i="17"/>
  <c r="O31" i="17"/>
  <c r="N32" i="17"/>
  <c r="P18" i="17"/>
  <c r="Q18" i="17" s="1"/>
  <c r="G17" i="17"/>
  <c r="H17" i="17" s="1"/>
  <c r="F47" i="20" l="1"/>
  <c r="G47" i="20" s="1"/>
  <c r="H47" i="20" s="1"/>
  <c r="I47" i="20" s="1"/>
  <c r="J46" i="20" s="1"/>
  <c r="B49" i="20"/>
  <c r="C48" i="20"/>
  <c r="K48" i="20" s="1"/>
  <c r="D48" i="20"/>
  <c r="E48" i="20" s="1"/>
  <c r="E18" i="17"/>
  <c r="F18" i="17" s="1"/>
  <c r="O32" i="17"/>
  <c r="N33" i="17"/>
  <c r="D30" i="17"/>
  <c r="C31" i="17"/>
  <c r="R18" i="17"/>
  <c r="S18" i="17" s="1"/>
  <c r="F48" i="20" l="1"/>
  <c r="G48" i="20" s="1"/>
  <c r="H48" i="20" s="1"/>
  <c r="I48" i="20" s="1"/>
  <c r="J47" i="20" s="1"/>
  <c r="B50" i="20"/>
  <c r="D49" i="20"/>
  <c r="E49" i="20" s="1"/>
  <c r="C49" i="20"/>
  <c r="K49" i="20" s="1"/>
  <c r="P19" i="17"/>
  <c r="Q19" i="17" s="1"/>
  <c r="G18" i="17"/>
  <c r="H18" i="17" s="1"/>
  <c r="O33" i="17"/>
  <c r="N34" i="17"/>
  <c r="D31" i="17"/>
  <c r="C32" i="17"/>
  <c r="B51" i="20" l="1"/>
  <c r="C50" i="20"/>
  <c r="K50" i="20" s="1"/>
  <c r="D50" i="20"/>
  <c r="E50" i="20" s="1"/>
  <c r="F49" i="20"/>
  <c r="G49" i="20" s="1"/>
  <c r="H49" i="20" s="1"/>
  <c r="I49" i="20" s="1"/>
  <c r="J48" i="20" s="1"/>
  <c r="E19" i="17"/>
  <c r="F19" i="17" s="1"/>
  <c r="O34" i="17"/>
  <c r="N35" i="17"/>
  <c r="R19" i="17"/>
  <c r="S19" i="17" s="1"/>
  <c r="D32" i="17"/>
  <c r="C33" i="17"/>
  <c r="F50" i="20" l="1"/>
  <c r="G50" i="20" s="1"/>
  <c r="H50" i="20" s="1"/>
  <c r="I50" i="20" s="1"/>
  <c r="J49" i="20" s="1"/>
  <c r="B52" i="20"/>
  <c r="D51" i="20"/>
  <c r="E51" i="20" s="1"/>
  <c r="C51" i="20"/>
  <c r="K51" i="20" s="1"/>
  <c r="G19" i="17"/>
  <c r="H19" i="17" s="1"/>
  <c r="D33" i="17"/>
  <c r="C34" i="17"/>
  <c r="P20" i="17"/>
  <c r="Q20" i="17" s="1"/>
  <c r="N36" i="17"/>
  <c r="O35" i="17"/>
  <c r="B53" i="20" l="1"/>
  <c r="C52" i="20"/>
  <c r="K52" i="20" s="1"/>
  <c r="D52" i="20"/>
  <c r="E52" i="20" s="1"/>
  <c r="F51" i="20"/>
  <c r="G51" i="20" s="1"/>
  <c r="H51" i="20" s="1"/>
  <c r="I51" i="20" s="1"/>
  <c r="J50" i="20" s="1"/>
  <c r="O36" i="17"/>
  <c r="N37" i="17"/>
  <c r="R20" i="17"/>
  <c r="S20" i="17" s="1"/>
  <c r="C35" i="17"/>
  <c r="D34" i="17"/>
  <c r="E20" i="17"/>
  <c r="F20" i="17" s="1"/>
  <c r="F52" i="20" l="1"/>
  <c r="G52" i="20" s="1"/>
  <c r="H52" i="20" s="1"/>
  <c r="I52" i="20" s="1"/>
  <c r="J51" i="20" s="1"/>
  <c r="B54" i="20"/>
  <c r="D53" i="20"/>
  <c r="E53" i="20" s="1"/>
  <c r="C53" i="20"/>
  <c r="K53" i="20" s="1"/>
  <c r="P21" i="17"/>
  <c r="G20" i="17"/>
  <c r="H20" i="17" s="1"/>
  <c r="D35" i="17"/>
  <c r="C36" i="17"/>
  <c r="O37" i="17"/>
  <c r="N38" i="17"/>
  <c r="B55" i="20" l="1"/>
  <c r="C54" i="20"/>
  <c r="K54" i="20" s="1"/>
  <c r="D54" i="20"/>
  <c r="E54" i="20" s="1"/>
  <c r="F53" i="20"/>
  <c r="G53" i="20" s="1"/>
  <c r="H53" i="20" s="1"/>
  <c r="I53" i="20" s="1"/>
  <c r="J52" i="20" s="1"/>
  <c r="E21" i="17"/>
  <c r="D36" i="17"/>
  <c r="C37" i="17"/>
  <c r="Q21" i="17"/>
  <c r="R21" i="17" s="1"/>
  <c r="S21" i="17" s="1"/>
  <c r="O38" i="17"/>
  <c r="N39" i="17"/>
  <c r="F54" i="20" l="1"/>
  <c r="G54" i="20" s="1"/>
  <c r="H54" i="20" s="1"/>
  <c r="I54" i="20" s="1"/>
  <c r="J53" i="20" s="1"/>
  <c r="B56" i="20"/>
  <c r="D55" i="20"/>
  <c r="E55" i="20" s="1"/>
  <c r="C55" i="20"/>
  <c r="K55" i="20" s="1"/>
  <c r="P22" i="17"/>
  <c r="D37" i="17"/>
  <c r="C38" i="17"/>
  <c r="N40" i="17"/>
  <c r="O39" i="17"/>
  <c r="F21" i="17"/>
  <c r="F55" i="20" l="1"/>
  <c r="G55" i="20" s="1"/>
  <c r="H55" i="20" s="1"/>
  <c r="I55" i="20" s="1"/>
  <c r="J54" i="20" s="1"/>
  <c r="B57" i="20"/>
  <c r="C56" i="20"/>
  <c r="K56" i="20" s="1"/>
  <c r="D56" i="20"/>
  <c r="E56" i="20" s="1"/>
  <c r="G21" i="17"/>
  <c r="H21" i="17" s="1"/>
  <c r="O40" i="17"/>
  <c r="N41" i="17"/>
  <c r="Q22" i="17"/>
  <c r="R22" i="17" s="1"/>
  <c r="S22" i="17" s="1"/>
  <c r="D38" i="17"/>
  <c r="C39" i="17"/>
  <c r="D57" i="20" l="1"/>
  <c r="E57" i="20" s="1"/>
  <c r="B58" i="20"/>
  <c r="C57" i="20"/>
  <c r="K57" i="20" s="1"/>
  <c r="F56" i="20"/>
  <c r="G56" i="20" s="1"/>
  <c r="H56" i="20" s="1"/>
  <c r="I56" i="20" s="1"/>
  <c r="J55" i="20" s="1"/>
  <c r="E22" i="17"/>
  <c r="F22" i="17" s="1"/>
  <c r="P23" i="17"/>
  <c r="D39" i="17"/>
  <c r="C40" i="17"/>
  <c r="O41" i="17"/>
  <c r="N42" i="17"/>
  <c r="B59" i="20" l="1"/>
  <c r="C58" i="20"/>
  <c r="K58" i="20" s="1"/>
  <c r="D58" i="20"/>
  <c r="E58" i="20" s="1"/>
  <c r="F57" i="20"/>
  <c r="G57" i="20" s="1"/>
  <c r="H57" i="20" s="1"/>
  <c r="I57" i="20" s="1"/>
  <c r="J56" i="20" s="1"/>
  <c r="O42" i="17"/>
  <c r="N43" i="17"/>
  <c r="D40" i="17"/>
  <c r="C41" i="17"/>
  <c r="G22" i="17"/>
  <c r="H22" i="17" s="1"/>
  <c r="Q23" i="17"/>
  <c r="R23" i="17" s="1"/>
  <c r="F58" i="20" l="1"/>
  <c r="G58" i="20" s="1"/>
  <c r="H58" i="20" s="1"/>
  <c r="I58" i="20" s="1"/>
  <c r="J57" i="20" s="1"/>
  <c r="B60" i="20"/>
  <c r="D59" i="20"/>
  <c r="E59" i="20" s="1"/>
  <c r="C59" i="20"/>
  <c r="K59" i="20" s="1"/>
  <c r="E23" i="17"/>
  <c r="D41" i="17"/>
  <c r="C42" i="17"/>
  <c r="S23" i="17"/>
  <c r="O43" i="17"/>
  <c r="N44" i="17"/>
  <c r="B61" i="20" l="1"/>
  <c r="C60" i="20"/>
  <c r="K60" i="20" s="1"/>
  <c r="D60" i="20"/>
  <c r="E60" i="20" s="1"/>
  <c r="F59" i="20"/>
  <c r="G59" i="20" s="1"/>
  <c r="H59" i="20" s="1"/>
  <c r="I59" i="20" s="1"/>
  <c r="J58" i="20" s="1"/>
  <c r="O44" i="17"/>
  <c r="N45" i="17"/>
  <c r="D42" i="17"/>
  <c r="C43" i="17"/>
  <c r="F23" i="17"/>
  <c r="G23" i="17" s="1"/>
  <c r="P24" i="17"/>
  <c r="F60" i="20" l="1"/>
  <c r="G60" i="20" s="1"/>
  <c r="H60" i="20" s="1"/>
  <c r="I60" i="20" s="1"/>
  <c r="J59" i="20" s="1"/>
  <c r="B62" i="20"/>
  <c r="D61" i="20"/>
  <c r="E61" i="20" s="1"/>
  <c r="C61" i="20"/>
  <c r="K61" i="20" s="1"/>
  <c r="H23" i="17"/>
  <c r="Q24" i="17"/>
  <c r="R24" i="17" s="1"/>
  <c r="O45" i="17"/>
  <c r="N46" i="17"/>
  <c r="D43" i="17"/>
  <c r="C44" i="17"/>
  <c r="B63" i="20" l="1"/>
  <c r="C62" i="20"/>
  <c r="K62" i="20" s="1"/>
  <c r="D62" i="20"/>
  <c r="E62" i="20" s="1"/>
  <c r="F61" i="20"/>
  <c r="G61" i="20" s="1"/>
  <c r="H61" i="20" s="1"/>
  <c r="I61" i="20" s="1"/>
  <c r="J60" i="20" s="1"/>
  <c r="E24" i="17"/>
  <c r="F24" i="17" s="1"/>
  <c r="G24" i="17" s="1"/>
  <c r="S24" i="17"/>
  <c r="C45" i="17"/>
  <c r="D44" i="17"/>
  <c r="O46" i="17"/>
  <c r="N47" i="17"/>
  <c r="F62" i="20" l="1"/>
  <c r="G62" i="20" s="1"/>
  <c r="H62" i="20" s="1"/>
  <c r="I62" i="20" s="1"/>
  <c r="J61" i="20" s="1"/>
  <c r="B64" i="20"/>
  <c r="D63" i="20"/>
  <c r="E63" i="20" s="1"/>
  <c r="C63" i="20"/>
  <c r="K63" i="20" s="1"/>
  <c r="P25" i="17"/>
  <c r="Q25" i="17" s="1"/>
  <c r="H24" i="17"/>
  <c r="O47" i="17"/>
  <c r="N48" i="17"/>
  <c r="D45" i="17"/>
  <c r="C46" i="17"/>
  <c r="B65" i="20" l="1"/>
  <c r="C64" i="20"/>
  <c r="K64" i="20" s="1"/>
  <c r="D64" i="20"/>
  <c r="E64" i="20" s="1"/>
  <c r="F63" i="20"/>
  <c r="G63" i="20" s="1"/>
  <c r="H63" i="20" s="1"/>
  <c r="I63" i="20" s="1"/>
  <c r="J62" i="20" s="1"/>
  <c r="R25" i="17"/>
  <c r="S25" i="17" s="1"/>
  <c r="P26" i="17" s="1"/>
  <c r="E25" i="17"/>
  <c r="F25" i="17" s="1"/>
  <c r="D46" i="17"/>
  <c r="C47" i="17"/>
  <c r="O48" i="17"/>
  <c r="N49" i="17"/>
  <c r="F64" i="20" l="1"/>
  <c r="G64" i="20" s="1"/>
  <c r="H64" i="20" s="1"/>
  <c r="I64" i="20" s="1"/>
  <c r="J63" i="20" s="1"/>
  <c r="D65" i="20"/>
  <c r="E65" i="20" s="1"/>
  <c r="B66" i="20"/>
  <c r="C65" i="20"/>
  <c r="K65" i="20" s="1"/>
  <c r="G25" i="17"/>
  <c r="H25" i="17" s="1"/>
  <c r="D47" i="17"/>
  <c r="C48" i="17"/>
  <c r="Q26" i="17"/>
  <c r="R26" i="17" s="1"/>
  <c r="O49" i="17"/>
  <c r="N50" i="17"/>
  <c r="F65" i="20" l="1"/>
  <c r="G65" i="20" s="1"/>
  <c r="H65" i="20" s="1"/>
  <c r="I65" i="20" s="1"/>
  <c r="J64" i="20" s="1"/>
  <c r="B67" i="20"/>
  <c r="C66" i="20"/>
  <c r="K66" i="20" s="1"/>
  <c r="D66" i="20"/>
  <c r="E66" i="20" s="1"/>
  <c r="E26" i="17"/>
  <c r="F26" i="17" s="1"/>
  <c r="S26" i="17"/>
  <c r="D48" i="17"/>
  <c r="C49" i="17"/>
  <c r="O50" i="17"/>
  <c r="N51" i="17"/>
  <c r="B68" i="20" l="1"/>
  <c r="D67" i="20"/>
  <c r="E67" i="20" s="1"/>
  <c r="C67" i="20"/>
  <c r="K67" i="20" s="1"/>
  <c r="F66" i="20"/>
  <c r="G66" i="20" s="1"/>
  <c r="H66" i="20" s="1"/>
  <c r="I66" i="20" s="1"/>
  <c r="J65" i="20" s="1"/>
  <c r="D49" i="17"/>
  <c r="C50" i="17"/>
  <c r="P27" i="17"/>
  <c r="O51" i="17"/>
  <c r="N52" i="17"/>
  <c r="G26" i="17"/>
  <c r="H26" i="17" s="1"/>
  <c r="F67" i="20" l="1"/>
  <c r="G67" i="20" s="1"/>
  <c r="H67" i="20" s="1"/>
  <c r="I67" i="20" s="1"/>
  <c r="J66" i="20" s="1"/>
  <c r="B69" i="20"/>
  <c r="C68" i="20"/>
  <c r="K68" i="20" s="1"/>
  <c r="D68" i="20"/>
  <c r="E68" i="20" s="1"/>
  <c r="E27" i="17"/>
  <c r="Q27" i="17"/>
  <c r="R27" i="17" s="1"/>
  <c r="S27" i="17" s="1"/>
  <c r="O52" i="17"/>
  <c r="N53" i="17"/>
  <c r="D50" i="17"/>
  <c r="C51" i="17"/>
  <c r="B70" i="20" l="1"/>
  <c r="D69" i="20"/>
  <c r="E69" i="20" s="1"/>
  <c r="C69" i="20"/>
  <c r="K69" i="20" s="1"/>
  <c r="F68" i="20"/>
  <c r="G68" i="20" s="1"/>
  <c r="H68" i="20" s="1"/>
  <c r="I68" i="20" s="1"/>
  <c r="J67" i="20" s="1"/>
  <c r="P28" i="17"/>
  <c r="D51" i="17"/>
  <c r="C52" i="17"/>
  <c r="F27" i="17"/>
  <c r="G27" i="17" s="1"/>
  <c r="O53" i="17"/>
  <c r="N54" i="17"/>
  <c r="F69" i="20" l="1"/>
  <c r="G69" i="20" s="1"/>
  <c r="H69" i="20" s="1"/>
  <c r="I69" i="20" s="1"/>
  <c r="J68" i="20" s="1"/>
  <c r="B71" i="20"/>
  <c r="C70" i="20"/>
  <c r="K70" i="20" s="1"/>
  <c r="D70" i="20"/>
  <c r="E70" i="20" s="1"/>
  <c r="O54" i="17"/>
  <c r="N55" i="17"/>
  <c r="H27" i="17"/>
  <c r="Q28" i="17"/>
  <c r="D52" i="17"/>
  <c r="C53" i="17"/>
  <c r="B72" i="20" l="1"/>
  <c r="D71" i="20"/>
  <c r="E71" i="20" s="1"/>
  <c r="C71" i="20"/>
  <c r="K71" i="20" s="1"/>
  <c r="F70" i="20"/>
  <c r="G70" i="20" s="1"/>
  <c r="H70" i="20" s="1"/>
  <c r="I70" i="20" s="1"/>
  <c r="J69" i="20" s="1"/>
  <c r="R28" i="17"/>
  <c r="S28" i="17" s="1"/>
  <c r="D53" i="17"/>
  <c r="C54" i="17"/>
  <c r="E28" i="17"/>
  <c r="O55" i="17"/>
  <c r="F71" i="20" l="1"/>
  <c r="G71" i="20" s="1"/>
  <c r="H71" i="20" s="1"/>
  <c r="I71" i="20" s="1"/>
  <c r="J70" i="20" s="1"/>
  <c r="B73" i="20"/>
  <c r="C72" i="20"/>
  <c r="K72" i="20" s="1"/>
  <c r="D72" i="20"/>
  <c r="E72" i="20" s="1"/>
  <c r="P29" i="17"/>
  <c r="Q29" i="17" s="1"/>
  <c r="F28" i="17"/>
  <c r="G28" i="17" s="1"/>
  <c r="D54" i="17"/>
  <c r="C55" i="17"/>
  <c r="F72" i="20" l="1"/>
  <c r="G72" i="20" s="1"/>
  <c r="H72" i="20" s="1"/>
  <c r="I72" i="20" s="1"/>
  <c r="J71" i="20" s="1"/>
  <c r="B74" i="20"/>
  <c r="D73" i="20"/>
  <c r="E73" i="20" s="1"/>
  <c r="C73" i="20"/>
  <c r="K73" i="20" s="1"/>
  <c r="R29" i="17"/>
  <c r="S29" i="17" s="1"/>
  <c r="P30" i="17" s="1"/>
  <c r="H28" i="17"/>
  <c r="D55" i="17"/>
  <c r="B75" i="20" l="1"/>
  <c r="C74" i="20"/>
  <c r="K74" i="20" s="1"/>
  <c r="D74" i="20"/>
  <c r="E74" i="20" s="1"/>
  <c r="F73" i="20"/>
  <c r="G73" i="20" s="1"/>
  <c r="H73" i="20" s="1"/>
  <c r="I73" i="20" s="1"/>
  <c r="J72" i="20" s="1"/>
  <c r="Q30" i="17"/>
  <c r="E29" i="17"/>
  <c r="F74" i="20" l="1"/>
  <c r="G74" i="20" s="1"/>
  <c r="H74" i="20" s="1"/>
  <c r="I74" i="20" s="1"/>
  <c r="J73" i="20" s="1"/>
  <c r="D75" i="20"/>
  <c r="E75" i="20" s="1"/>
  <c r="B76" i="20"/>
  <c r="C75" i="20"/>
  <c r="K75" i="20" s="1"/>
  <c r="R30" i="17"/>
  <c r="S30" i="17" s="1"/>
  <c r="F29" i="17"/>
  <c r="B77" i="20" l="1"/>
  <c r="C76" i="20"/>
  <c r="K76" i="20" s="1"/>
  <c r="D76" i="20"/>
  <c r="E76" i="20" s="1"/>
  <c r="F75" i="20"/>
  <c r="G75" i="20" s="1"/>
  <c r="H75" i="20" s="1"/>
  <c r="I75" i="20" s="1"/>
  <c r="J74" i="20" s="1"/>
  <c r="P31" i="17"/>
  <c r="Q31" i="17" s="1"/>
  <c r="G29" i="17"/>
  <c r="H29" i="17" s="1"/>
  <c r="F76" i="20" l="1"/>
  <c r="G76" i="20" s="1"/>
  <c r="H76" i="20" s="1"/>
  <c r="I76" i="20" s="1"/>
  <c r="J75" i="20" s="1"/>
  <c r="D77" i="20"/>
  <c r="E77" i="20" s="1"/>
  <c r="B78" i="20"/>
  <c r="C77" i="20"/>
  <c r="K77" i="20" s="1"/>
  <c r="R31" i="17"/>
  <c r="S31" i="17" s="1"/>
  <c r="P32" i="17" s="1"/>
  <c r="E20" i="2"/>
  <c r="N20" i="2" s="1"/>
  <c r="L20" i="2" s="1"/>
  <c r="E30" i="17"/>
  <c r="F30" i="17" s="1"/>
  <c r="O16" i="2"/>
  <c r="M20" i="2" l="1"/>
  <c r="O20" i="2" s="1"/>
  <c r="H25" i="2"/>
  <c r="I25" i="2" s="1"/>
  <c r="F77" i="20"/>
  <c r="G77" i="20" s="1"/>
  <c r="H77" i="20" s="1"/>
  <c r="I77" i="20" s="1"/>
  <c r="J76" i="20" s="1"/>
  <c r="B79" i="20"/>
  <c r="C78" i="20"/>
  <c r="K78" i="20" s="1"/>
  <c r="D78" i="20"/>
  <c r="E78" i="20" s="1"/>
  <c r="G30" i="17"/>
  <c r="H30" i="17" s="1"/>
  <c r="Q32" i="17"/>
  <c r="R32" i="17" s="1"/>
  <c r="B80" i="20" l="1"/>
  <c r="D79" i="20"/>
  <c r="E79" i="20" s="1"/>
  <c r="C79" i="20"/>
  <c r="F78" i="20"/>
  <c r="G78" i="20" s="1"/>
  <c r="H78" i="20" s="1"/>
  <c r="I78" i="20" s="1"/>
  <c r="J77" i="20" s="1"/>
  <c r="E31" i="17"/>
  <c r="S32" i="17"/>
  <c r="F79" i="20" l="1"/>
  <c r="G79" i="20" s="1"/>
  <c r="H79" i="20" s="1"/>
  <c r="I79" i="20" s="1"/>
  <c r="J78" i="20" s="1"/>
  <c r="B81" i="20"/>
  <c r="C80" i="20"/>
  <c r="K80" i="20" s="1"/>
  <c r="D80" i="20"/>
  <c r="E80" i="20" s="1"/>
  <c r="P33" i="17"/>
  <c r="F31" i="17"/>
  <c r="G31" i="17" s="1"/>
  <c r="H31" i="17" s="1"/>
  <c r="K79" i="20" l="1"/>
  <c r="F80" i="20"/>
  <c r="G80" i="20" s="1"/>
  <c r="H80" i="20" s="1"/>
  <c r="I80" i="20" s="1"/>
  <c r="J79" i="20" s="1"/>
  <c r="B82" i="20"/>
  <c r="D81" i="20"/>
  <c r="E81" i="20" s="1"/>
  <c r="C81" i="20"/>
  <c r="K81" i="20" s="1"/>
  <c r="E32" i="17"/>
  <c r="Q33" i="17"/>
  <c r="R33" i="17" s="1"/>
  <c r="S33" i="17" s="1"/>
  <c r="B83" i="20" l="1"/>
  <c r="C82" i="20"/>
  <c r="K82" i="20" s="1"/>
  <c r="D82" i="20"/>
  <c r="E82" i="20" s="1"/>
  <c r="F81" i="20"/>
  <c r="G81" i="20" s="1"/>
  <c r="H81" i="20" s="1"/>
  <c r="I81" i="20" s="1"/>
  <c r="J80" i="20" s="1"/>
  <c r="P34" i="17"/>
  <c r="F32" i="17"/>
  <c r="G32" i="17" s="1"/>
  <c r="F82" i="20" l="1"/>
  <c r="G82" i="20" s="1"/>
  <c r="H82" i="20" s="1"/>
  <c r="I82" i="20" s="1"/>
  <c r="J81" i="20" s="1"/>
  <c r="D83" i="20"/>
  <c r="E83" i="20" s="1"/>
  <c r="B84" i="20"/>
  <c r="C83" i="20"/>
  <c r="K83" i="20" s="1"/>
  <c r="H32" i="17"/>
  <c r="Q34" i="17"/>
  <c r="B85" i="20" l="1"/>
  <c r="C84" i="20"/>
  <c r="K84" i="20" s="1"/>
  <c r="D84" i="20"/>
  <c r="E84" i="20" s="1"/>
  <c r="F83" i="20"/>
  <c r="G83" i="20" s="1"/>
  <c r="H83" i="20" s="1"/>
  <c r="I83" i="20" s="1"/>
  <c r="J82" i="20" s="1"/>
  <c r="R34" i="17"/>
  <c r="S34" i="17" s="1"/>
  <c r="E33" i="17"/>
  <c r="F84" i="20" l="1"/>
  <c r="G84" i="20" s="1"/>
  <c r="H84" i="20" s="1"/>
  <c r="I84" i="20" s="1"/>
  <c r="J83" i="20" s="1"/>
  <c r="B86" i="20"/>
  <c r="D85" i="20"/>
  <c r="E85" i="20" s="1"/>
  <c r="C85" i="20"/>
  <c r="P35" i="17"/>
  <c r="F33" i="17"/>
  <c r="G33" i="17" s="1"/>
  <c r="H33" i="17" s="1"/>
  <c r="B87" i="20" l="1"/>
  <c r="C86" i="20"/>
  <c r="K86" i="20" s="1"/>
  <c r="D86" i="20"/>
  <c r="E86" i="20" s="1"/>
  <c r="F85" i="20"/>
  <c r="G85" i="20" s="1"/>
  <c r="H85" i="20" s="1"/>
  <c r="I85" i="20" s="1"/>
  <c r="J84" i="20" s="1"/>
  <c r="E34" i="17"/>
  <c r="Q35" i="17"/>
  <c r="R35" i="17" s="1"/>
  <c r="S35" i="17" s="1"/>
  <c r="K85" i="20" l="1"/>
  <c r="F86" i="20"/>
  <c r="G86" i="20" s="1"/>
  <c r="H86" i="20" s="1"/>
  <c r="I86" i="20" s="1"/>
  <c r="J85" i="20" s="1"/>
  <c r="B88" i="20"/>
  <c r="D87" i="20"/>
  <c r="E87" i="20" s="1"/>
  <c r="C87" i="20"/>
  <c r="K87" i="20" s="1"/>
  <c r="P36" i="17"/>
  <c r="F34" i="17"/>
  <c r="G34" i="17" s="1"/>
  <c r="H34" i="17" s="1"/>
  <c r="B89" i="20" l="1"/>
  <c r="C88" i="20"/>
  <c r="K88" i="20" s="1"/>
  <c r="D88" i="20"/>
  <c r="E88" i="20" s="1"/>
  <c r="F87" i="20"/>
  <c r="G87" i="20" s="1"/>
  <c r="H87" i="20" s="1"/>
  <c r="I87" i="20" s="1"/>
  <c r="J86" i="20" s="1"/>
  <c r="E35" i="17"/>
  <c r="Q36" i="17"/>
  <c r="R36" i="17" s="1"/>
  <c r="F88" i="20" l="1"/>
  <c r="G88" i="20" s="1"/>
  <c r="H88" i="20" s="1"/>
  <c r="I88" i="20" s="1"/>
  <c r="J87" i="20" s="1"/>
  <c r="B90" i="20"/>
  <c r="D89" i="20"/>
  <c r="E89" i="20" s="1"/>
  <c r="C89" i="20"/>
  <c r="K89" i="20" s="1"/>
  <c r="S36" i="17"/>
  <c r="F35" i="17"/>
  <c r="B91" i="20" l="1"/>
  <c r="C90" i="20"/>
  <c r="K90" i="20" s="1"/>
  <c r="D90" i="20"/>
  <c r="E90" i="20" s="1"/>
  <c r="F89" i="20"/>
  <c r="G89" i="20" s="1"/>
  <c r="H89" i="20" s="1"/>
  <c r="I89" i="20" s="1"/>
  <c r="J88" i="20" s="1"/>
  <c r="P37" i="17"/>
  <c r="Q37" i="17" s="1"/>
  <c r="R37" i="17" s="1"/>
  <c r="G35" i="17"/>
  <c r="H35" i="17" s="1"/>
  <c r="F90" i="20" l="1"/>
  <c r="G90" i="20" s="1"/>
  <c r="H90" i="20" s="1"/>
  <c r="I90" i="20" s="1"/>
  <c r="J89" i="20" s="1"/>
  <c r="B92" i="20"/>
  <c r="D91" i="20"/>
  <c r="E91" i="20" s="1"/>
  <c r="C91" i="20"/>
  <c r="K91" i="20" s="1"/>
  <c r="E36" i="17"/>
  <c r="S37" i="17"/>
  <c r="B93" i="20" l="1"/>
  <c r="C92" i="20"/>
  <c r="K92" i="20" s="1"/>
  <c r="D92" i="20"/>
  <c r="E92" i="20" s="1"/>
  <c r="F91" i="20"/>
  <c r="G91" i="20" s="1"/>
  <c r="H91" i="20" s="1"/>
  <c r="I91" i="20" s="1"/>
  <c r="J90" i="20" s="1"/>
  <c r="P38" i="17"/>
  <c r="F36" i="17"/>
  <c r="G36" i="17" s="1"/>
  <c r="H36" i="17" s="1"/>
  <c r="F92" i="20" l="1"/>
  <c r="G92" i="20" s="1"/>
  <c r="H92" i="20" s="1"/>
  <c r="I92" i="20" s="1"/>
  <c r="J91" i="20" s="1"/>
  <c r="B94" i="20"/>
  <c r="D93" i="20"/>
  <c r="E93" i="20" s="1"/>
  <c r="C93" i="20"/>
  <c r="E37" i="17"/>
  <c r="Q38" i="17"/>
  <c r="R38" i="17" s="1"/>
  <c r="S38" i="17" s="1"/>
  <c r="B95" i="20" l="1"/>
  <c r="C94" i="20"/>
  <c r="K94" i="20" s="1"/>
  <c r="D94" i="20"/>
  <c r="E94" i="20" s="1"/>
  <c r="F93" i="20"/>
  <c r="G93" i="20" s="1"/>
  <c r="H93" i="20" s="1"/>
  <c r="I93" i="20" s="1"/>
  <c r="J92" i="20" s="1"/>
  <c r="P39" i="17"/>
  <c r="F37" i="17"/>
  <c r="K93" i="20" l="1"/>
  <c r="F94" i="20"/>
  <c r="G94" i="20" s="1"/>
  <c r="H94" i="20" s="1"/>
  <c r="I94" i="20" s="1"/>
  <c r="J93" i="20" s="1"/>
  <c r="B96" i="20"/>
  <c r="D95" i="20"/>
  <c r="E95" i="20" s="1"/>
  <c r="C95" i="20"/>
  <c r="K95" i="20" s="1"/>
  <c r="G37" i="17"/>
  <c r="H37" i="17" s="1"/>
  <c r="Q39" i="17"/>
  <c r="R39" i="17" s="1"/>
  <c r="B97" i="20" l="1"/>
  <c r="C96" i="20"/>
  <c r="K96" i="20" s="1"/>
  <c r="D96" i="20"/>
  <c r="E96" i="20" s="1"/>
  <c r="F95" i="20"/>
  <c r="G95" i="20" s="1"/>
  <c r="H95" i="20" s="1"/>
  <c r="I95" i="20" s="1"/>
  <c r="J94" i="20" s="1"/>
  <c r="S39" i="17"/>
  <c r="E38" i="17"/>
  <c r="F96" i="20" l="1"/>
  <c r="G96" i="20" s="1"/>
  <c r="H96" i="20" s="1"/>
  <c r="I96" i="20" s="1"/>
  <c r="J95" i="20" s="1"/>
  <c r="B98" i="20"/>
  <c r="D97" i="20"/>
  <c r="E97" i="20" s="1"/>
  <c r="C97" i="20"/>
  <c r="K97" i="20" s="1"/>
  <c r="F38" i="17"/>
  <c r="G38" i="17" s="1"/>
  <c r="P40" i="17"/>
  <c r="B99" i="20" l="1"/>
  <c r="C98" i="20"/>
  <c r="K98" i="20" s="1"/>
  <c r="D98" i="20"/>
  <c r="E98" i="20" s="1"/>
  <c r="F97" i="20"/>
  <c r="G97" i="20" s="1"/>
  <c r="H97" i="20" s="1"/>
  <c r="I97" i="20" s="1"/>
  <c r="J96" i="20" s="1"/>
  <c r="H38" i="17"/>
  <c r="Q40" i="17"/>
  <c r="R40" i="17" s="1"/>
  <c r="F98" i="20" l="1"/>
  <c r="G98" i="20" s="1"/>
  <c r="H98" i="20" s="1"/>
  <c r="I98" i="20" s="1"/>
  <c r="J97" i="20" s="1"/>
  <c r="B100" i="20"/>
  <c r="D99" i="20"/>
  <c r="E99" i="20" s="1"/>
  <c r="C99" i="20"/>
  <c r="K99" i="20" s="1"/>
  <c r="S40" i="17"/>
  <c r="E39" i="17"/>
  <c r="B101" i="20" l="1"/>
  <c r="C100" i="20"/>
  <c r="K100" i="20" s="1"/>
  <c r="D100" i="20"/>
  <c r="E100" i="20" s="1"/>
  <c r="F99" i="20"/>
  <c r="G99" i="20" s="1"/>
  <c r="H99" i="20" s="1"/>
  <c r="I99" i="20" s="1"/>
  <c r="J98" i="20" s="1"/>
  <c r="F39" i="17"/>
  <c r="G39" i="17" s="1"/>
  <c r="P41" i="17"/>
  <c r="F100" i="20" l="1"/>
  <c r="G100" i="20" s="1"/>
  <c r="H100" i="20" s="1"/>
  <c r="I100" i="20" s="1"/>
  <c r="J99" i="20" s="1"/>
  <c r="B102" i="20"/>
  <c r="D101" i="20"/>
  <c r="E101" i="20" s="1"/>
  <c r="C101" i="20"/>
  <c r="K101" i="20" s="1"/>
  <c r="H39" i="17"/>
  <c r="Q41" i="17"/>
  <c r="B103" i="20" l="1"/>
  <c r="C102" i="20"/>
  <c r="K102" i="20" s="1"/>
  <c r="D102" i="20"/>
  <c r="E102" i="20" s="1"/>
  <c r="F101" i="20"/>
  <c r="G101" i="20" s="1"/>
  <c r="H101" i="20" s="1"/>
  <c r="I101" i="20" s="1"/>
  <c r="J100" i="20" s="1"/>
  <c r="E40" i="17"/>
  <c r="F40" i="17" s="1"/>
  <c r="R41" i="17"/>
  <c r="S41" i="17" s="1"/>
  <c r="F102" i="20" l="1"/>
  <c r="G102" i="20" s="1"/>
  <c r="H102" i="20" s="1"/>
  <c r="I102" i="20" s="1"/>
  <c r="J101" i="20" s="1"/>
  <c r="B104" i="20"/>
  <c r="D103" i="20"/>
  <c r="E103" i="20" s="1"/>
  <c r="C103" i="20"/>
  <c r="K103" i="20" s="1"/>
  <c r="G40" i="17"/>
  <c r="H40" i="17" s="1"/>
  <c r="P42" i="17"/>
  <c r="Q42" i="17" s="1"/>
  <c r="R42" i="17" s="1"/>
  <c r="S42" i="17" s="1"/>
  <c r="B105" i="20" l="1"/>
  <c r="C104" i="20"/>
  <c r="K104" i="20" s="1"/>
  <c r="D104" i="20"/>
  <c r="E104" i="20" s="1"/>
  <c r="F103" i="20"/>
  <c r="G103" i="20" s="1"/>
  <c r="H103" i="20" s="1"/>
  <c r="I103" i="20" s="1"/>
  <c r="J102" i="20" s="1"/>
  <c r="E41" i="17"/>
  <c r="F41" i="17" s="1"/>
  <c r="P43" i="17"/>
  <c r="F104" i="20" l="1"/>
  <c r="G104" i="20" s="1"/>
  <c r="H104" i="20" s="1"/>
  <c r="I104" i="20" s="1"/>
  <c r="J103" i="20" s="1"/>
  <c r="B106" i="20"/>
  <c r="D105" i="20"/>
  <c r="E105" i="20" s="1"/>
  <c r="C105" i="20"/>
  <c r="K105" i="20" s="1"/>
  <c r="G41" i="17"/>
  <c r="H41" i="17" s="1"/>
  <c r="Q43" i="17"/>
  <c r="B107" i="20" l="1"/>
  <c r="C106" i="20"/>
  <c r="K106" i="20" s="1"/>
  <c r="D106" i="20"/>
  <c r="E106" i="20" s="1"/>
  <c r="F105" i="20"/>
  <c r="G105" i="20" s="1"/>
  <c r="H105" i="20" s="1"/>
  <c r="I105" i="20" s="1"/>
  <c r="J104" i="20" s="1"/>
  <c r="E42" i="17"/>
  <c r="F42" i="17" s="1"/>
  <c r="G42" i="17" s="1"/>
  <c r="R43" i="17"/>
  <c r="S43" i="17" s="1"/>
  <c r="F106" i="20" l="1"/>
  <c r="G106" i="20" s="1"/>
  <c r="H106" i="20" s="1"/>
  <c r="I106" i="20" s="1"/>
  <c r="J105" i="20" s="1"/>
  <c r="B108" i="20"/>
  <c r="D107" i="20"/>
  <c r="E107" i="20" s="1"/>
  <c r="C107" i="20"/>
  <c r="K107" i="20" s="1"/>
  <c r="P44" i="17"/>
  <c r="H42" i="17"/>
  <c r="B109" i="20" l="1"/>
  <c r="C108" i="20"/>
  <c r="K108" i="20" s="1"/>
  <c r="D108" i="20"/>
  <c r="E108" i="20" s="1"/>
  <c r="F107" i="20"/>
  <c r="G107" i="20" s="1"/>
  <c r="H107" i="20" s="1"/>
  <c r="I107" i="20" s="1"/>
  <c r="J106" i="20" s="1"/>
  <c r="E43" i="17"/>
  <c r="Q44" i="17"/>
  <c r="R44" i="17" s="1"/>
  <c r="F108" i="20" l="1"/>
  <c r="G108" i="20" s="1"/>
  <c r="H108" i="20" s="1"/>
  <c r="I108" i="20" s="1"/>
  <c r="J107" i="20" s="1"/>
  <c r="B110" i="20"/>
  <c r="D109" i="20"/>
  <c r="E109" i="20" s="1"/>
  <c r="C109" i="20"/>
  <c r="K109" i="20" s="1"/>
  <c r="S44" i="17"/>
  <c r="F43" i="17"/>
  <c r="G43" i="17" s="1"/>
  <c r="H43" i="17" s="1"/>
  <c r="B111" i="20" l="1"/>
  <c r="C110" i="20"/>
  <c r="K110" i="20" s="1"/>
  <c r="D110" i="20"/>
  <c r="E110" i="20" s="1"/>
  <c r="F109" i="20"/>
  <c r="G109" i="20" s="1"/>
  <c r="H109" i="20" s="1"/>
  <c r="I109" i="20" s="1"/>
  <c r="J108" i="20" s="1"/>
  <c r="P45" i="17"/>
  <c r="Q45" i="17" s="1"/>
  <c r="E44" i="17"/>
  <c r="F110" i="20" l="1"/>
  <c r="G110" i="20" s="1"/>
  <c r="H110" i="20" s="1"/>
  <c r="I110" i="20" s="1"/>
  <c r="J109" i="20" s="1"/>
  <c r="B112" i="20"/>
  <c r="D111" i="20"/>
  <c r="E111" i="20" s="1"/>
  <c r="C111" i="20"/>
  <c r="R45" i="17"/>
  <c r="S45" i="17" s="1"/>
  <c r="F44" i="17"/>
  <c r="G44" i="17" s="1"/>
  <c r="B113" i="20" l="1"/>
  <c r="C112" i="20"/>
  <c r="K112" i="20" s="1"/>
  <c r="D112" i="20"/>
  <c r="E112" i="20" s="1"/>
  <c r="F111" i="20"/>
  <c r="G111" i="20" s="1"/>
  <c r="H111" i="20" s="1"/>
  <c r="I111" i="20" s="1"/>
  <c r="J110" i="20" s="1"/>
  <c r="P46" i="17"/>
  <c r="Q46" i="17" s="1"/>
  <c r="X45" i="17"/>
  <c r="H44" i="17"/>
  <c r="K111" i="20" l="1"/>
  <c r="F112" i="20"/>
  <c r="G112" i="20" s="1"/>
  <c r="H112" i="20" s="1"/>
  <c r="I112" i="20" s="1"/>
  <c r="J111" i="20" s="1"/>
  <c r="B114" i="20"/>
  <c r="D113" i="20"/>
  <c r="E113" i="20" s="1"/>
  <c r="C113" i="20"/>
  <c r="K113" i="20" s="1"/>
  <c r="R46" i="17"/>
  <c r="S46" i="17" s="1"/>
  <c r="X46" i="17" s="1"/>
  <c r="E45" i="17"/>
  <c r="B115" i="20" l="1"/>
  <c r="C114" i="20"/>
  <c r="K114" i="20" s="1"/>
  <c r="D114" i="20"/>
  <c r="E114" i="20" s="1"/>
  <c r="F113" i="20"/>
  <c r="G113" i="20" s="1"/>
  <c r="H113" i="20" s="1"/>
  <c r="I113" i="20" s="1"/>
  <c r="J112" i="20" s="1"/>
  <c r="P47" i="17"/>
  <c r="F45" i="17"/>
  <c r="G45" i="17" s="1"/>
  <c r="F114" i="20" l="1"/>
  <c r="G114" i="20" s="1"/>
  <c r="H114" i="20" s="1"/>
  <c r="I114" i="20" s="1"/>
  <c r="J113" i="20" s="1"/>
  <c r="B116" i="20"/>
  <c r="C115" i="20"/>
  <c r="K115" i="20" s="1"/>
  <c r="D115" i="20"/>
  <c r="E115" i="20" s="1"/>
  <c r="H45" i="17"/>
  <c r="I45" i="17" s="1"/>
  <c r="Q47" i="17"/>
  <c r="R47" i="17" s="1"/>
  <c r="S47" i="17" s="1"/>
  <c r="X47" i="17" s="1"/>
  <c r="B117" i="20" l="1"/>
  <c r="D116" i="20"/>
  <c r="E116" i="20" s="1"/>
  <c r="C116" i="20"/>
  <c r="F115" i="20"/>
  <c r="G115" i="20" s="1"/>
  <c r="H115" i="20" s="1"/>
  <c r="I115" i="20" s="1"/>
  <c r="J114" i="20" s="1"/>
  <c r="E46" i="17"/>
  <c r="F46" i="17" s="1"/>
  <c r="G46" i="17" s="1"/>
  <c r="H46" i="17" s="1"/>
  <c r="I46" i="17" s="1"/>
  <c r="P48" i="17"/>
  <c r="F116" i="20" l="1"/>
  <c r="G116" i="20" s="1"/>
  <c r="H116" i="20" s="1"/>
  <c r="I116" i="20" s="1"/>
  <c r="J115" i="20" s="1"/>
  <c r="B118" i="20"/>
  <c r="C117" i="20"/>
  <c r="K117" i="20" s="1"/>
  <c r="D117" i="20"/>
  <c r="E117" i="20" s="1"/>
  <c r="E47" i="17"/>
  <c r="Q48" i="17"/>
  <c r="K116" i="20" l="1"/>
  <c r="B119" i="20"/>
  <c r="C118" i="20"/>
  <c r="K118" i="20" s="1"/>
  <c r="D118" i="20"/>
  <c r="E118" i="20" s="1"/>
  <c r="F117" i="20"/>
  <c r="G117" i="20" s="1"/>
  <c r="H117" i="20" s="1"/>
  <c r="I117" i="20" s="1"/>
  <c r="J116" i="20" s="1"/>
  <c r="R48" i="17"/>
  <c r="S48" i="17" s="1"/>
  <c r="F47" i="17"/>
  <c r="G47" i="17" s="1"/>
  <c r="H47" i="17" s="1"/>
  <c r="I47" i="17" s="1"/>
  <c r="F118" i="20" l="1"/>
  <c r="G118" i="20" s="1"/>
  <c r="H118" i="20" s="1"/>
  <c r="I118" i="20" s="1"/>
  <c r="J117" i="20" s="1"/>
  <c r="B120" i="20"/>
  <c r="C119" i="20"/>
  <c r="K119" i="20" s="1"/>
  <c r="D119" i="20"/>
  <c r="E119" i="20" s="1"/>
  <c r="P49" i="17"/>
  <c r="Q49" i="17" s="1"/>
  <c r="X48" i="17"/>
  <c r="E48" i="17"/>
  <c r="B121" i="20" l="1"/>
  <c r="D120" i="20"/>
  <c r="E120" i="20" s="1"/>
  <c r="C120" i="20"/>
  <c r="F119" i="20"/>
  <c r="G119" i="20" s="1"/>
  <c r="H119" i="20" s="1"/>
  <c r="I119" i="20" s="1"/>
  <c r="J118" i="20" s="1"/>
  <c r="R49" i="17"/>
  <c r="S49" i="17" s="1"/>
  <c r="F48" i="17"/>
  <c r="G48" i="17" s="1"/>
  <c r="H48" i="17" s="1"/>
  <c r="I48" i="17" s="1"/>
  <c r="F120" i="20" l="1"/>
  <c r="G120" i="20" s="1"/>
  <c r="H120" i="20" s="1"/>
  <c r="I120" i="20" s="1"/>
  <c r="J119" i="20" s="1"/>
  <c r="B122" i="20"/>
  <c r="C121" i="20"/>
  <c r="K121" i="20" s="1"/>
  <c r="D121" i="20"/>
  <c r="E121" i="20" s="1"/>
  <c r="P50" i="17"/>
  <c r="Q50" i="17" s="1"/>
  <c r="R50" i="17" s="1"/>
  <c r="S50" i="17" s="1"/>
  <c r="X50" i="17" s="1"/>
  <c r="X49" i="17"/>
  <c r="E49" i="17"/>
  <c r="K120" i="20" l="1"/>
  <c r="B123" i="20"/>
  <c r="C122" i="20"/>
  <c r="K122" i="20" s="1"/>
  <c r="D122" i="20"/>
  <c r="E122" i="20" s="1"/>
  <c r="F121" i="20"/>
  <c r="G121" i="20" s="1"/>
  <c r="H121" i="20" s="1"/>
  <c r="I121" i="20" s="1"/>
  <c r="J120" i="20" s="1"/>
  <c r="P51" i="17"/>
  <c r="F49" i="17"/>
  <c r="F122" i="20" l="1"/>
  <c r="G122" i="20" s="1"/>
  <c r="H122" i="20" s="1"/>
  <c r="I122" i="20" s="1"/>
  <c r="J121" i="20" s="1"/>
  <c r="B124" i="20"/>
  <c r="C123" i="20"/>
  <c r="K123" i="20" s="1"/>
  <c r="D123" i="20"/>
  <c r="E123" i="20" s="1"/>
  <c r="G49" i="17"/>
  <c r="H49" i="17" s="1"/>
  <c r="I49" i="17" s="1"/>
  <c r="Q51" i="17"/>
  <c r="R51" i="17" s="1"/>
  <c r="S51" i="17" s="1"/>
  <c r="X51" i="17" s="1"/>
  <c r="B125" i="20" l="1"/>
  <c r="D124" i="20"/>
  <c r="E124" i="20" s="1"/>
  <c r="C124" i="20"/>
  <c r="K124" i="20" s="1"/>
  <c r="F123" i="20"/>
  <c r="G123" i="20" s="1"/>
  <c r="H123" i="20" s="1"/>
  <c r="I123" i="20" s="1"/>
  <c r="J122" i="20" s="1"/>
  <c r="P52" i="17"/>
  <c r="E50" i="17"/>
  <c r="F124" i="20" l="1"/>
  <c r="G124" i="20" s="1"/>
  <c r="H124" i="20" s="1"/>
  <c r="I124" i="20" s="1"/>
  <c r="J123" i="20" s="1"/>
  <c r="B126" i="20"/>
  <c r="C125" i="20"/>
  <c r="K125" i="20" s="1"/>
  <c r="D125" i="20"/>
  <c r="E125" i="20" s="1"/>
  <c r="F50" i="17"/>
  <c r="Q52" i="17"/>
  <c r="B127" i="20" l="1"/>
  <c r="C126" i="20"/>
  <c r="K126" i="20" s="1"/>
  <c r="D126" i="20"/>
  <c r="E126" i="20" s="1"/>
  <c r="F125" i="20"/>
  <c r="G125" i="20" s="1"/>
  <c r="H125" i="20" s="1"/>
  <c r="I125" i="20" s="1"/>
  <c r="J124" i="20" s="1"/>
  <c r="R52" i="17"/>
  <c r="S52" i="17" s="1"/>
  <c r="X52" i="17" s="1"/>
  <c r="G50" i="17"/>
  <c r="H50" i="17" s="1"/>
  <c r="I50" i="17" s="1"/>
  <c r="F126" i="20" l="1"/>
  <c r="G126" i="20" s="1"/>
  <c r="H126" i="20" s="1"/>
  <c r="I126" i="20" s="1"/>
  <c r="J125" i="20" s="1"/>
  <c r="B128" i="20"/>
  <c r="C127" i="20"/>
  <c r="K127" i="20" s="1"/>
  <c r="D127" i="20"/>
  <c r="E127" i="20" s="1"/>
  <c r="P53" i="17"/>
  <c r="Q53" i="17" s="1"/>
  <c r="R53" i="17" s="1"/>
  <c r="S53" i="17" s="1"/>
  <c r="X53" i="17" s="1"/>
  <c r="E51" i="17"/>
  <c r="D128" i="20" l="1"/>
  <c r="E128" i="20" s="1"/>
  <c r="B129" i="20"/>
  <c r="C128" i="20"/>
  <c r="K128" i="20" s="1"/>
  <c r="F127" i="20"/>
  <c r="G127" i="20" s="1"/>
  <c r="H127" i="20" s="1"/>
  <c r="I127" i="20" s="1"/>
  <c r="J126" i="20" s="1"/>
  <c r="P54" i="17"/>
  <c r="F51" i="17"/>
  <c r="G51" i="17" s="1"/>
  <c r="B130" i="20" l="1"/>
  <c r="C129" i="20"/>
  <c r="K129" i="20" s="1"/>
  <c r="D129" i="20"/>
  <c r="E129" i="20" s="1"/>
  <c r="F128" i="20"/>
  <c r="G128" i="20" s="1"/>
  <c r="H128" i="20" s="1"/>
  <c r="I128" i="20" s="1"/>
  <c r="J127" i="20" s="1"/>
  <c r="H51" i="17"/>
  <c r="Q54" i="17"/>
  <c r="R54" i="17" s="1"/>
  <c r="F129" i="20" l="1"/>
  <c r="G129" i="20" s="1"/>
  <c r="H129" i="20" s="1"/>
  <c r="I129" i="20" s="1"/>
  <c r="J128" i="20" s="1"/>
  <c r="B131" i="20"/>
  <c r="C130" i="20"/>
  <c r="K130" i="20" s="1"/>
  <c r="D130" i="20"/>
  <c r="E130" i="20" s="1"/>
  <c r="E52" i="17"/>
  <c r="F52" i="17" s="1"/>
  <c r="G52" i="17" s="1"/>
  <c r="I51" i="17"/>
  <c r="S54" i="17"/>
  <c r="B132" i="20" l="1"/>
  <c r="C131" i="20"/>
  <c r="K131" i="20" s="1"/>
  <c r="D131" i="20"/>
  <c r="E131" i="20" s="1"/>
  <c r="F130" i="20"/>
  <c r="G130" i="20" s="1"/>
  <c r="H130" i="20" s="1"/>
  <c r="I130" i="20" s="1"/>
  <c r="J129" i="20" s="1"/>
  <c r="P55" i="17"/>
  <c r="Q55" i="17" s="1"/>
  <c r="R55" i="17" s="1"/>
  <c r="X54" i="17"/>
  <c r="H52" i="17"/>
  <c r="F131" i="20" l="1"/>
  <c r="G131" i="20" s="1"/>
  <c r="H131" i="20" s="1"/>
  <c r="I131" i="20" s="1"/>
  <c r="J130" i="20" s="1"/>
  <c r="D132" i="20"/>
  <c r="E132" i="20" s="1"/>
  <c r="B133" i="20"/>
  <c r="C132" i="20"/>
  <c r="K132" i="20" s="1"/>
  <c r="E53" i="17"/>
  <c r="F53" i="17" s="1"/>
  <c r="G53" i="17" s="1"/>
  <c r="H53" i="17" s="1"/>
  <c r="I53" i="17" s="1"/>
  <c r="I52" i="17"/>
  <c r="S55" i="17"/>
  <c r="X55" i="17" s="1"/>
  <c r="F132" i="20" l="1"/>
  <c r="G132" i="20" s="1"/>
  <c r="H132" i="20" s="1"/>
  <c r="I132" i="20" s="1"/>
  <c r="J131" i="20" s="1"/>
  <c r="B134" i="20"/>
  <c r="C133" i="20"/>
  <c r="K133" i="20" s="1"/>
  <c r="D133" i="20"/>
  <c r="E133" i="20" s="1"/>
  <c r="E54" i="17"/>
  <c r="B135" i="20" l="1"/>
  <c r="C134" i="20"/>
  <c r="D134" i="20"/>
  <c r="E134" i="20" s="1"/>
  <c r="F133" i="20"/>
  <c r="G133" i="20" s="1"/>
  <c r="H133" i="20" s="1"/>
  <c r="I133" i="20" s="1"/>
  <c r="J132" i="20" s="1"/>
  <c r="F54" i="17"/>
  <c r="F134" i="20" l="1"/>
  <c r="G134" i="20" s="1"/>
  <c r="H134" i="20" s="1"/>
  <c r="I134" i="20" s="1"/>
  <c r="J133" i="20" s="1"/>
  <c r="B136" i="20"/>
  <c r="C135" i="20"/>
  <c r="K135" i="20" s="1"/>
  <c r="D135" i="20"/>
  <c r="E135" i="20" s="1"/>
  <c r="G54" i="17"/>
  <c r="H54" i="17" s="1"/>
  <c r="I54" i="17" s="1"/>
  <c r="K134" i="20" l="1"/>
  <c r="B137" i="20"/>
  <c r="D136" i="20"/>
  <c r="E136" i="20" s="1"/>
  <c r="C136" i="20"/>
  <c r="K136" i="20" s="1"/>
  <c r="F135" i="20"/>
  <c r="G135" i="20" s="1"/>
  <c r="H135" i="20" s="1"/>
  <c r="I135" i="20" s="1"/>
  <c r="J134" i="20" s="1"/>
  <c r="E55" i="17"/>
  <c r="F136" i="20" l="1"/>
  <c r="G136" i="20" s="1"/>
  <c r="H136" i="20" s="1"/>
  <c r="I136" i="20" s="1"/>
  <c r="J135" i="20" s="1"/>
  <c r="B138" i="20"/>
  <c r="C137" i="20"/>
  <c r="K137" i="20" s="1"/>
  <c r="D137" i="20"/>
  <c r="E137" i="20" s="1"/>
  <c r="F55" i="17"/>
  <c r="G55" i="17" s="1"/>
  <c r="B139" i="20" l="1"/>
  <c r="C138" i="20"/>
  <c r="K138" i="20" s="1"/>
  <c r="D138" i="20"/>
  <c r="E138" i="20" s="1"/>
  <c r="F137" i="20"/>
  <c r="G137" i="20" s="1"/>
  <c r="H137" i="20" s="1"/>
  <c r="I137" i="20" s="1"/>
  <c r="J136" i="20" s="1"/>
  <c r="H55" i="17"/>
  <c r="I55" i="17" s="1"/>
  <c r="F138" i="20" l="1"/>
  <c r="G138" i="20" s="1"/>
  <c r="H138" i="20" s="1"/>
  <c r="I138" i="20" s="1"/>
  <c r="J137" i="20" s="1"/>
  <c r="B140" i="20"/>
  <c r="C139" i="20"/>
  <c r="K139" i="20" s="1"/>
  <c r="D139" i="20"/>
  <c r="E139" i="20" s="1"/>
  <c r="B141" i="20" l="1"/>
  <c r="D140" i="20"/>
  <c r="E140" i="20" s="1"/>
  <c r="C140" i="20"/>
  <c r="K140" i="20" s="1"/>
  <c r="F139" i="20"/>
  <c r="G139" i="20" s="1"/>
  <c r="H139" i="20" s="1"/>
  <c r="I139" i="20" s="1"/>
  <c r="J138" i="20" s="1"/>
  <c r="F140" i="20" l="1"/>
  <c r="G140" i="20" s="1"/>
  <c r="H140" i="20" s="1"/>
  <c r="I140" i="20" s="1"/>
  <c r="J139" i="20" s="1"/>
  <c r="B142" i="20"/>
  <c r="C141" i="20"/>
  <c r="K141" i="20" s="1"/>
  <c r="D141" i="20"/>
  <c r="E141" i="20" s="1"/>
  <c r="B143" i="20" l="1"/>
  <c r="C142" i="20"/>
  <c r="K142" i="20" s="1"/>
  <c r="D142" i="20"/>
  <c r="E142" i="20" s="1"/>
  <c r="F141" i="20"/>
  <c r="G141" i="20" s="1"/>
  <c r="H141" i="20" s="1"/>
  <c r="I141" i="20" s="1"/>
  <c r="J140" i="20" s="1"/>
  <c r="F142" i="20" l="1"/>
  <c r="G142" i="20" s="1"/>
  <c r="H142" i="20" s="1"/>
  <c r="I142" i="20" s="1"/>
  <c r="J141" i="20" s="1"/>
  <c r="B144" i="20"/>
  <c r="C143" i="20"/>
  <c r="K143" i="20" s="1"/>
  <c r="D143" i="20"/>
  <c r="E143" i="20" s="1"/>
  <c r="B145" i="20" l="1"/>
  <c r="D144" i="20"/>
  <c r="E144" i="20" s="1"/>
  <c r="C144" i="20"/>
  <c r="K144" i="20" s="1"/>
  <c r="F143" i="20"/>
  <c r="G143" i="20" s="1"/>
  <c r="H143" i="20" s="1"/>
  <c r="I143" i="20" s="1"/>
  <c r="J142" i="20" s="1"/>
  <c r="B146" i="20" l="1"/>
  <c r="C145" i="20"/>
  <c r="K145" i="20" s="1"/>
  <c r="D145" i="20"/>
  <c r="E145" i="20" s="1"/>
  <c r="F144" i="20"/>
  <c r="G144" i="20" s="1"/>
  <c r="H144" i="20" s="1"/>
  <c r="I144" i="20" s="1"/>
  <c r="J143" i="20" s="1"/>
  <c r="F145" i="20" l="1"/>
  <c r="G145" i="20" s="1"/>
  <c r="H145" i="20" s="1"/>
  <c r="I145" i="20" s="1"/>
  <c r="J144" i="20" s="1"/>
  <c r="B147" i="20"/>
  <c r="C146" i="20"/>
  <c r="K146" i="20" s="1"/>
  <c r="D146" i="20"/>
  <c r="E146" i="20" s="1"/>
  <c r="B148" i="20" l="1"/>
  <c r="C147" i="20"/>
  <c r="K147" i="20" s="1"/>
  <c r="D147" i="20"/>
  <c r="E147" i="20" s="1"/>
  <c r="F146" i="20"/>
  <c r="G146" i="20" s="1"/>
  <c r="H146" i="20" s="1"/>
  <c r="I146" i="20" s="1"/>
  <c r="J145" i="20" s="1"/>
  <c r="F147" i="20" l="1"/>
  <c r="G147" i="20" s="1"/>
  <c r="H147" i="20" s="1"/>
  <c r="I147" i="20" s="1"/>
  <c r="J146" i="20" s="1"/>
  <c r="D148" i="20"/>
  <c r="E148" i="20" s="1"/>
  <c r="B149" i="20"/>
  <c r="C148" i="20"/>
  <c r="K148" i="20" s="1"/>
  <c r="F148" i="20" l="1"/>
  <c r="G148" i="20" s="1"/>
  <c r="H148" i="20" s="1"/>
  <c r="I148" i="20" s="1"/>
  <c r="J147" i="20" s="1"/>
  <c r="B150" i="20"/>
  <c r="C149" i="20"/>
  <c r="K149" i="20" s="1"/>
  <c r="D149" i="20"/>
  <c r="E149" i="20" s="1"/>
  <c r="B151" i="20" l="1"/>
  <c r="C150" i="20"/>
  <c r="K150" i="20" s="1"/>
  <c r="D150" i="20"/>
  <c r="E150" i="20" s="1"/>
  <c r="F149" i="20"/>
  <c r="G149" i="20" s="1"/>
  <c r="H149" i="20" s="1"/>
  <c r="I149" i="20" s="1"/>
  <c r="J148" i="20" s="1"/>
  <c r="F150" i="20" l="1"/>
  <c r="G150" i="20" s="1"/>
  <c r="H150" i="20" s="1"/>
  <c r="I150" i="20" s="1"/>
  <c r="J149" i="20" s="1"/>
  <c r="B152" i="20"/>
  <c r="C151" i="20"/>
  <c r="K151" i="20" s="1"/>
  <c r="D151" i="20"/>
  <c r="E151" i="20" s="1"/>
  <c r="D152" i="20" l="1"/>
  <c r="E152" i="20" s="1"/>
  <c r="B153" i="20"/>
  <c r="C152" i="20"/>
  <c r="K152" i="20" s="1"/>
  <c r="F151" i="20"/>
  <c r="G151" i="20" s="1"/>
  <c r="H151" i="20" s="1"/>
  <c r="I151" i="20" s="1"/>
  <c r="J150" i="20" s="1"/>
  <c r="B154" i="20" l="1"/>
  <c r="C153" i="20"/>
  <c r="K153" i="20" s="1"/>
  <c r="D153" i="20"/>
  <c r="E153" i="20" s="1"/>
  <c r="F152" i="20"/>
  <c r="G152" i="20" s="1"/>
  <c r="H152" i="20" s="1"/>
  <c r="I152" i="20" s="1"/>
  <c r="J151" i="20" s="1"/>
  <c r="F153" i="20" l="1"/>
  <c r="G153" i="20" s="1"/>
  <c r="H153" i="20" s="1"/>
  <c r="I153" i="20" s="1"/>
  <c r="J152" i="20" s="1"/>
  <c r="B155" i="20"/>
  <c r="C154" i="20"/>
  <c r="K154" i="20" s="1"/>
  <c r="D154" i="20"/>
  <c r="E154" i="20" s="1"/>
  <c r="B156" i="20" l="1"/>
  <c r="C155" i="20"/>
  <c r="K155" i="20" s="1"/>
  <c r="D155" i="20"/>
  <c r="E155" i="20" s="1"/>
  <c r="F154" i="20"/>
  <c r="G154" i="20" s="1"/>
  <c r="H154" i="20" s="1"/>
  <c r="I154" i="20" s="1"/>
  <c r="J153" i="20" s="1"/>
  <c r="F155" i="20" l="1"/>
  <c r="G155" i="20" s="1"/>
  <c r="H155" i="20" s="1"/>
  <c r="I155" i="20" s="1"/>
  <c r="J154" i="20" s="1"/>
  <c r="B157" i="20"/>
  <c r="D156" i="20"/>
  <c r="E156" i="20" s="1"/>
  <c r="C156" i="20"/>
  <c r="K156" i="20" s="1"/>
  <c r="B158" i="20" l="1"/>
  <c r="C157" i="20"/>
  <c r="K157" i="20" s="1"/>
  <c r="D157" i="20"/>
  <c r="E157" i="20" s="1"/>
  <c r="F156" i="20"/>
  <c r="G156" i="20" s="1"/>
  <c r="H156" i="20" s="1"/>
  <c r="I156" i="20" s="1"/>
  <c r="J155" i="20" s="1"/>
  <c r="F157" i="20" l="1"/>
  <c r="G157" i="20" s="1"/>
  <c r="H157" i="20" s="1"/>
  <c r="I157" i="20" s="1"/>
  <c r="J156" i="20" s="1"/>
  <c r="B159" i="20"/>
  <c r="C158" i="20"/>
  <c r="K158" i="20" s="1"/>
  <c r="D158" i="20"/>
  <c r="E158" i="20" s="1"/>
  <c r="F158" i="20" l="1"/>
  <c r="G158" i="20" s="1"/>
  <c r="H158" i="20" s="1"/>
  <c r="I158" i="20" s="1"/>
  <c r="J157" i="20" s="1"/>
  <c r="B160" i="20"/>
  <c r="C159" i="20"/>
  <c r="K159" i="20" s="1"/>
  <c r="D159" i="20"/>
  <c r="E159" i="20" s="1"/>
  <c r="D160" i="20" l="1"/>
  <c r="E160" i="20" s="1"/>
  <c r="B161" i="20"/>
  <c r="C160" i="20"/>
  <c r="K160" i="20" s="1"/>
  <c r="F159" i="20"/>
  <c r="G159" i="20" s="1"/>
  <c r="H159" i="20" s="1"/>
  <c r="I159" i="20" s="1"/>
  <c r="J158" i="20" s="1"/>
  <c r="B162" i="20" l="1"/>
  <c r="C161" i="20"/>
  <c r="D161" i="20"/>
  <c r="E161" i="20" s="1"/>
  <c r="F160" i="20"/>
  <c r="G160" i="20" s="1"/>
  <c r="H160" i="20" s="1"/>
  <c r="I160" i="20" s="1"/>
  <c r="J159" i="20" s="1"/>
  <c r="F161" i="20" l="1"/>
  <c r="G161" i="20" s="1"/>
  <c r="H161" i="20" s="1"/>
  <c r="I161" i="20" s="1"/>
  <c r="J160" i="20" s="1"/>
  <c r="B163" i="20"/>
  <c r="C162" i="20"/>
  <c r="D162" i="20"/>
  <c r="E162" i="20" s="1"/>
  <c r="K161" i="20" l="1"/>
  <c r="B164" i="20"/>
  <c r="C163" i="20"/>
  <c r="K163" i="20" s="1"/>
  <c r="D163" i="20"/>
  <c r="E163" i="20" s="1"/>
  <c r="F162" i="20"/>
  <c r="G162" i="20" s="1"/>
  <c r="H162" i="20" s="1"/>
  <c r="I162" i="20" s="1"/>
  <c r="J161" i="20" s="1"/>
  <c r="K162" i="20" l="1"/>
  <c r="F163" i="20"/>
  <c r="G163" i="20" s="1"/>
  <c r="H163" i="20" s="1"/>
  <c r="I163" i="20" s="1"/>
  <c r="J162" i="20" s="1"/>
  <c r="B165" i="20"/>
  <c r="D164" i="20"/>
  <c r="E164" i="20" s="1"/>
  <c r="C164" i="20"/>
  <c r="K164" i="20" s="1"/>
  <c r="B166" i="20" l="1"/>
  <c r="C165" i="20"/>
  <c r="K165" i="20" s="1"/>
  <c r="D165" i="20"/>
  <c r="E165" i="20" s="1"/>
  <c r="F164" i="20"/>
  <c r="G164" i="20" s="1"/>
  <c r="H164" i="20" s="1"/>
  <c r="I164" i="20" s="1"/>
  <c r="J163" i="20" s="1"/>
  <c r="F165" i="20" l="1"/>
  <c r="G165" i="20" s="1"/>
  <c r="H165" i="20" s="1"/>
  <c r="I165" i="20" s="1"/>
  <c r="J164" i="20" s="1"/>
  <c r="B167" i="20"/>
  <c r="C166" i="20"/>
  <c r="K166" i="20" s="1"/>
  <c r="D166" i="20"/>
  <c r="E166" i="20" s="1"/>
  <c r="B168" i="20" l="1"/>
  <c r="C167" i="20"/>
  <c r="K167" i="20" s="1"/>
  <c r="D167" i="20"/>
  <c r="E167" i="20" s="1"/>
  <c r="F166" i="20"/>
  <c r="G166" i="20" s="1"/>
  <c r="H166" i="20" s="1"/>
  <c r="I166" i="20" s="1"/>
  <c r="J165" i="20" s="1"/>
  <c r="F167" i="20" l="1"/>
  <c r="G167" i="20" s="1"/>
  <c r="H167" i="20" s="1"/>
  <c r="I167" i="20" s="1"/>
  <c r="J166" i="20" s="1"/>
  <c r="B169" i="20"/>
  <c r="D168" i="20"/>
  <c r="E168" i="20" s="1"/>
  <c r="C168" i="20"/>
  <c r="K168" i="20" s="1"/>
  <c r="B170" i="20" l="1"/>
  <c r="C169" i="20"/>
  <c r="K169" i="20" s="1"/>
  <c r="D169" i="20"/>
  <c r="E169" i="20" s="1"/>
  <c r="F168" i="20"/>
  <c r="G168" i="20" s="1"/>
  <c r="H168" i="20" s="1"/>
  <c r="I168" i="20" s="1"/>
  <c r="J167" i="20" s="1"/>
  <c r="F169" i="20" l="1"/>
  <c r="G169" i="20" s="1"/>
  <c r="H169" i="20" s="1"/>
  <c r="I169" i="20" s="1"/>
  <c r="J168" i="20" s="1"/>
  <c r="B171" i="20"/>
  <c r="C170" i="20"/>
  <c r="K170" i="20" s="1"/>
  <c r="D170" i="20"/>
  <c r="E170" i="20" s="1"/>
  <c r="B172" i="20" l="1"/>
  <c r="C171" i="20"/>
  <c r="K171" i="20" s="1"/>
  <c r="D171" i="20"/>
  <c r="E171" i="20" s="1"/>
  <c r="F170" i="20"/>
  <c r="G170" i="20" s="1"/>
  <c r="H170" i="20" s="1"/>
  <c r="I170" i="20" s="1"/>
  <c r="J169" i="20" s="1"/>
  <c r="F171" i="20" l="1"/>
  <c r="G171" i="20" s="1"/>
  <c r="H171" i="20" s="1"/>
  <c r="I171" i="20" s="1"/>
  <c r="J170" i="20" s="1"/>
  <c r="B173" i="20"/>
  <c r="C172" i="20"/>
  <c r="K172" i="20" s="1"/>
  <c r="D172" i="20"/>
  <c r="E172" i="20" s="1"/>
  <c r="B174" i="20" l="1"/>
  <c r="C173" i="20"/>
  <c r="K173" i="20" s="1"/>
  <c r="D173" i="20"/>
  <c r="E173" i="20" s="1"/>
  <c r="F172" i="20"/>
  <c r="G172" i="20" s="1"/>
  <c r="H172" i="20" s="1"/>
  <c r="I172" i="20" s="1"/>
  <c r="J171" i="20" s="1"/>
  <c r="F173" i="20" l="1"/>
  <c r="G173" i="20" s="1"/>
  <c r="H173" i="20" s="1"/>
  <c r="I173" i="20" s="1"/>
  <c r="J172" i="20" s="1"/>
  <c r="B175" i="20"/>
  <c r="C174" i="20"/>
  <c r="K174" i="20" s="1"/>
  <c r="D174" i="20"/>
  <c r="E174" i="20" s="1"/>
  <c r="B176" i="20" l="1"/>
  <c r="C175" i="20"/>
  <c r="K175" i="20" s="1"/>
  <c r="D175" i="20"/>
  <c r="E175" i="20" s="1"/>
  <c r="F174" i="20"/>
  <c r="G174" i="20" s="1"/>
  <c r="H174" i="20" s="1"/>
  <c r="I174" i="20" s="1"/>
  <c r="J173" i="20" s="1"/>
  <c r="F175" i="20" l="1"/>
  <c r="G175" i="20" s="1"/>
  <c r="H175" i="20" s="1"/>
  <c r="I175" i="20" s="1"/>
  <c r="J174" i="20" s="1"/>
  <c r="B177" i="20"/>
  <c r="C176" i="20"/>
  <c r="K176" i="20" s="1"/>
  <c r="D176" i="20"/>
  <c r="E176" i="20" s="1"/>
  <c r="B178" i="20" l="1"/>
  <c r="C177" i="20"/>
  <c r="K177" i="20" s="1"/>
  <c r="D177" i="20"/>
  <c r="E177" i="20" s="1"/>
  <c r="F176" i="20"/>
  <c r="G176" i="20" s="1"/>
  <c r="H176" i="20" s="1"/>
  <c r="I176" i="20" s="1"/>
  <c r="J175" i="20" s="1"/>
  <c r="F177" i="20" l="1"/>
  <c r="G177" i="20" s="1"/>
  <c r="H177" i="20" s="1"/>
  <c r="I177" i="20" s="1"/>
  <c r="J176" i="20" s="1"/>
  <c r="B179" i="20"/>
  <c r="C178" i="20"/>
  <c r="K178" i="20" s="1"/>
  <c r="D178" i="20"/>
  <c r="E178" i="20" s="1"/>
  <c r="B180" i="20" l="1"/>
  <c r="C179" i="20"/>
  <c r="K179" i="20" s="1"/>
  <c r="D179" i="20"/>
  <c r="E179" i="20" s="1"/>
  <c r="F178" i="20"/>
  <c r="G178" i="20" s="1"/>
  <c r="H178" i="20" s="1"/>
  <c r="I178" i="20" s="1"/>
  <c r="J177" i="20" s="1"/>
  <c r="F179" i="20" l="1"/>
  <c r="G179" i="20" s="1"/>
  <c r="H179" i="20" s="1"/>
  <c r="I179" i="20" s="1"/>
  <c r="J178" i="20" s="1"/>
  <c r="B181" i="20"/>
  <c r="C180" i="20"/>
  <c r="K180" i="20" s="1"/>
  <c r="D180" i="20"/>
  <c r="E180" i="20" s="1"/>
  <c r="B182" i="20" l="1"/>
  <c r="C181" i="20"/>
  <c r="K181" i="20" s="1"/>
  <c r="D181" i="20"/>
  <c r="E181" i="20" s="1"/>
  <c r="F180" i="20"/>
  <c r="G180" i="20" s="1"/>
  <c r="H180" i="20" s="1"/>
  <c r="I180" i="20" s="1"/>
  <c r="J179" i="20" s="1"/>
  <c r="F181" i="20" l="1"/>
  <c r="G181" i="20" s="1"/>
  <c r="H181" i="20" s="1"/>
  <c r="I181" i="20" s="1"/>
  <c r="J180" i="20" s="1"/>
  <c r="B183" i="20"/>
  <c r="C182" i="20"/>
  <c r="K182" i="20" s="1"/>
  <c r="D182" i="20"/>
  <c r="E182" i="20" s="1"/>
  <c r="B184" i="20" l="1"/>
  <c r="C183" i="20"/>
  <c r="K183" i="20" s="1"/>
  <c r="D183" i="20"/>
  <c r="E183" i="20" s="1"/>
  <c r="F182" i="20"/>
  <c r="G182" i="20" s="1"/>
  <c r="H182" i="20" s="1"/>
  <c r="I182" i="20" s="1"/>
  <c r="J181" i="20" s="1"/>
  <c r="F183" i="20" l="1"/>
  <c r="G183" i="20" s="1"/>
  <c r="H183" i="20" s="1"/>
  <c r="I183" i="20" s="1"/>
  <c r="J182" i="20" s="1"/>
  <c r="C184" i="20"/>
  <c r="D184" i="20"/>
  <c r="E184" i="20" s="1"/>
  <c r="B185" i="20"/>
  <c r="B186" i="20" l="1"/>
  <c r="C185" i="20"/>
  <c r="K185" i="20" s="1"/>
  <c r="D185" i="20"/>
  <c r="E185" i="20" s="1"/>
  <c r="F184" i="20"/>
  <c r="G184" i="20" s="1"/>
  <c r="H184" i="20" s="1"/>
  <c r="I184" i="20" s="1"/>
  <c r="J183" i="20" s="1"/>
  <c r="K184" i="20" l="1"/>
  <c r="F185" i="20"/>
  <c r="G185" i="20" s="1"/>
  <c r="H185" i="20" s="1"/>
  <c r="I185" i="20" s="1"/>
  <c r="J184" i="20" s="1"/>
  <c r="C186" i="20"/>
  <c r="K186" i="20" s="1"/>
  <c r="B187" i="20"/>
  <c r="D186" i="20"/>
  <c r="E186" i="20" s="1"/>
  <c r="B188" i="20" l="1"/>
  <c r="C187" i="20"/>
  <c r="K187" i="20" s="1"/>
  <c r="D187" i="20"/>
  <c r="E187" i="20" s="1"/>
  <c r="F186" i="20"/>
  <c r="G186" i="20" s="1"/>
  <c r="H186" i="20" s="1"/>
  <c r="I186" i="20" s="1"/>
  <c r="J185" i="20" s="1"/>
  <c r="F187" i="20" l="1"/>
  <c r="G187" i="20" s="1"/>
  <c r="H187" i="20" s="1"/>
  <c r="I187" i="20" s="1"/>
  <c r="J186" i="20" s="1"/>
  <c r="C188" i="20"/>
  <c r="K188" i="20" s="1"/>
  <c r="B189" i="20"/>
  <c r="D188" i="20"/>
  <c r="E188" i="20" s="1"/>
  <c r="F188" i="20" l="1"/>
  <c r="G188" i="20" s="1"/>
  <c r="H188" i="20" s="1"/>
  <c r="I188" i="20" s="1"/>
  <c r="J187" i="20" s="1"/>
  <c r="B190" i="20"/>
  <c r="C189" i="20"/>
  <c r="K189" i="20" s="1"/>
  <c r="D189" i="20"/>
  <c r="E189" i="20" s="1"/>
  <c r="C190" i="20" l="1"/>
  <c r="K190" i="20" s="1"/>
  <c r="B191" i="20"/>
  <c r="D190" i="20"/>
  <c r="E190" i="20" s="1"/>
  <c r="F189" i="20"/>
  <c r="G189" i="20" s="1"/>
  <c r="H189" i="20" s="1"/>
  <c r="I189" i="20" s="1"/>
  <c r="J188" i="20" s="1"/>
  <c r="F190" i="20" l="1"/>
  <c r="G190" i="20" s="1"/>
  <c r="H190" i="20" s="1"/>
  <c r="I190" i="20" s="1"/>
  <c r="J189" i="20" s="1"/>
  <c r="B192" i="20"/>
  <c r="C191" i="20"/>
  <c r="K191" i="20" s="1"/>
  <c r="D191" i="20"/>
  <c r="E191" i="20" s="1"/>
  <c r="C192" i="20" l="1"/>
  <c r="K192" i="20" s="1"/>
  <c r="D192" i="20"/>
  <c r="E192" i="20" s="1"/>
  <c r="B193" i="20"/>
  <c r="F191" i="20"/>
  <c r="G191" i="20" s="1"/>
  <c r="H191" i="20" s="1"/>
  <c r="I191" i="20" s="1"/>
  <c r="J190" i="20" s="1"/>
  <c r="B194" i="20" l="1"/>
  <c r="C193" i="20"/>
  <c r="K193" i="20" s="1"/>
  <c r="D193" i="20"/>
  <c r="E193" i="20" s="1"/>
  <c r="F192" i="20"/>
  <c r="G192" i="20" s="1"/>
  <c r="H192" i="20" s="1"/>
  <c r="I192" i="20" s="1"/>
  <c r="J191" i="20" s="1"/>
  <c r="F193" i="20" l="1"/>
  <c r="G193" i="20" s="1"/>
  <c r="H193" i="20" s="1"/>
  <c r="I193" i="20" s="1"/>
  <c r="J192" i="20" s="1"/>
  <c r="C194" i="20"/>
  <c r="K194" i="20" s="1"/>
  <c r="B195" i="20"/>
  <c r="D194" i="20"/>
  <c r="E194" i="20" s="1"/>
  <c r="B196" i="20" l="1"/>
  <c r="C195" i="20"/>
  <c r="K195" i="20" s="1"/>
  <c r="D195" i="20"/>
  <c r="E195" i="20" s="1"/>
  <c r="F194" i="20"/>
  <c r="G194" i="20" s="1"/>
  <c r="H194" i="20" s="1"/>
  <c r="I194" i="20" s="1"/>
  <c r="J193" i="20" s="1"/>
  <c r="F195" i="20" l="1"/>
  <c r="G195" i="20" s="1"/>
  <c r="H195" i="20" s="1"/>
  <c r="I195" i="20" s="1"/>
  <c r="J194" i="20" s="1"/>
  <c r="C196" i="20"/>
  <c r="K196" i="20" s="1"/>
  <c r="B197" i="20"/>
  <c r="D196" i="20"/>
  <c r="E196" i="20" s="1"/>
  <c r="F196" i="20" l="1"/>
  <c r="G196" i="20" s="1"/>
  <c r="H196" i="20" s="1"/>
  <c r="I196" i="20" s="1"/>
  <c r="J195" i="20" s="1"/>
  <c r="B198" i="20"/>
  <c r="C197" i="20"/>
  <c r="K197" i="20" s="1"/>
  <c r="D197" i="20"/>
  <c r="E197" i="20" s="1"/>
  <c r="C198" i="20" l="1"/>
  <c r="K198" i="20" s="1"/>
  <c r="B199" i="20"/>
  <c r="D198" i="20"/>
  <c r="E198" i="20" s="1"/>
  <c r="F197" i="20"/>
  <c r="G197" i="20" s="1"/>
  <c r="H197" i="20" s="1"/>
  <c r="I197" i="20" s="1"/>
  <c r="J196" i="20" s="1"/>
  <c r="F198" i="20" l="1"/>
  <c r="G198" i="20" s="1"/>
  <c r="H198" i="20" s="1"/>
  <c r="I198" i="20" s="1"/>
  <c r="J197" i="20" s="1"/>
  <c r="B200" i="20"/>
  <c r="C199" i="20"/>
  <c r="K199" i="20" s="1"/>
  <c r="D199" i="20"/>
  <c r="E199" i="20" s="1"/>
  <c r="C200" i="20" l="1"/>
  <c r="K200" i="20" s="1"/>
  <c r="D200" i="20"/>
  <c r="E200" i="20" s="1"/>
  <c r="B201" i="20"/>
  <c r="F199" i="20"/>
  <c r="G199" i="20" s="1"/>
  <c r="H199" i="20" s="1"/>
  <c r="I199" i="20" s="1"/>
  <c r="J198" i="20" s="1"/>
  <c r="B202" i="20" l="1"/>
  <c r="C201" i="20"/>
  <c r="K201" i="20" s="1"/>
  <c r="D201" i="20"/>
  <c r="E201" i="20" s="1"/>
  <c r="F200" i="20"/>
  <c r="G200" i="20" s="1"/>
  <c r="H200" i="20" s="1"/>
  <c r="I200" i="20" s="1"/>
  <c r="J199" i="20" s="1"/>
  <c r="F201" i="20" l="1"/>
  <c r="G201" i="20" s="1"/>
  <c r="H201" i="20" s="1"/>
  <c r="I201" i="20" s="1"/>
  <c r="J200" i="20" s="1"/>
  <c r="C202" i="20"/>
  <c r="K202" i="20" s="1"/>
  <c r="B203" i="20"/>
  <c r="D202" i="20"/>
  <c r="E202" i="20" s="1"/>
  <c r="B204" i="20" l="1"/>
  <c r="C203" i="20"/>
  <c r="K203" i="20" s="1"/>
  <c r="D203" i="20"/>
  <c r="E203" i="20" s="1"/>
  <c r="F202" i="20"/>
  <c r="G202" i="20" s="1"/>
  <c r="H202" i="20" s="1"/>
  <c r="I202" i="20" s="1"/>
  <c r="J201" i="20" s="1"/>
  <c r="F203" i="20" l="1"/>
  <c r="G203" i="20" s="1"/>
  <c r="H203" i="20" s="1"/>
  <c r="I203" i="20" s="1"/>
  <c r="J202" i="20" s="1"/>
  <c r="C204" i="20"/>
  <c r="K204" i="20" s="1"/>
  <c r="B205" i="20"/>
  <c r="D204" i="20"/>
  <c r="E204" i="20" s="1"/>
  <c r="F204" i="20" l="1"/>
  <c r="G204" i="20" s="1"/>
  <c r="H204" i="20" s="1"/>
  <c r="I204" i="20" s="1"/>
  <c r="J203" i="20" s="1"/>
  <c r="B206" i="20"/>
  <c r="C205" i="20"/>
  <c r="K205" i="20" s="1"/>
  <c r="D205" i="20"/>
  <c r="E205" i="20" s="1"/>
  <c r="C206" i="20" l="1"/>
  <c r="K206" i="20" s="1"/>
  <c r="B207" i="20"/>
  <c r="D206" i="20"/>
  <c r="E206" i="20" s="1"/>
  <c r="F205" i="20"/>
  <c r="G205" i="20" s="1"/>
  <c r="H205" i="20" s="1"/>
  <c r="I205" i="20" s="1"/>
  <c r="J204" i="20" s="1"/>
  <c r="F206" i="20" l="1"/>
  <c r="G206" i="20" s="1"/>
  <c r="H206" i="20" s="1"/>
  <c r="I206" i="20" s="1"/>
  <c r="J205" i="20" s="1"/>
  <c r="B208" i="20"/>
  <c r="C207" i="20"/>
  <c r="D207" i="20"/>
  <c r="E207" i="20" s="1"/>
  <c r="C208" i="20" l="1"/>
  <c r="K208" i="20" s="1"/>
  <c r="D208" i="20"/>
  <c r="E208" i="20" s="1"/>
  <c r="B209" i="20"/>
  <c r="F207" i="20"/>
  <c r="G207" i="20" s="1"/>
  <c r="H207" i="20" s="1"/>
  <c r="I207" i="20" s="1"/>
  <c r="J206" i="20" s="1"/>
  <c r="K207" i="20" l="1"/>
  <c r="B210" i="20"/>
  <c r="C209" i="20"/>
  <c r="K209" i="20" s="1"/>
  <c r="D209" i="20"/>
  <c r="E209" i="20" s="1"/>
  <c r="F208" i="20"/>
  <c r="G208" i="20" s="1"/>
  <c r="H208" i="20" s="1"/>
  <c r="I208" i="20" s="1"/>
  <c r="J207" i="20" s="1"/>
  <c r="F209" i="20" l="1"/>
  <c r="G209" i="20" s="1"/>
  <c r="H209" i="20" s="1"/>
  <c r="I209" i="20" s="1"/>
  <c r="J208" i="20" s="1"/>
  <c r="C210" i="20"/>
  <c r="K210" i="20" s="1"/>
  <c r="B211" i="20"/>
  <c r="D210" i="20"/>
  <c r="E210" i="20" s="1"/>
  <c r="B212" i="20" l="1"/>
  <c r="C211" i="20"/>
  <c r="K211" i="20" s="1"/>
  <c r="D211" i="20"/>
  <c r="E211" i="20" s="1"/>
  <c r="F210" i="20"/>
  <c r="G210" i="20" s="1"/>
  <c r="H210" i="20" s="1"/>
  <c r="I210" i="20" s="1"/>
  <c r="J209" i="20" s="1"/>
  <c r="F211" i="20" l="1"/>
  <c r="G211" i="20" s="1"/>
  <c r="H211" i="20" s="1"/>
  <c r="I211" i="20" s="1"/>
  <c r="J210" i="20" s="1"/>
  <c r="C212" i="20"/>
  <c r="K212" i="20" s="1"/>
  <c r="B213" i="20"/>
  <c r="D212" i="20"/>
  <c r="E212" i="20" s="1"/>
  <c r="F212" i="20" l="1"/>
  <c r="G212" i="20" s="1"/>
  <c r="H212" i="20" s="1"/>
  <c r="I212" i="20" s="1"/>
  <c r="J211" i="20" s="1"/>
  <c r="B214" i="20"/>
  <c r="C213" i="20"/>
  <c r="K213" i="20" s="1"/>
  <c r="D213" i="20"/>
  <c r="E213" i="20" s="1"/>
  <c r="C214" i="20" l="1"/>
  <c r="K214" i="20" s="1"/>
  <c r="B215" i="20"/>
  <c r="D214" i="20"/>
  <c r="E214" i="20" s="1"/>
  <c r="F213" i="20"/>
  <c r="G213" i="20" s="1"/>
  <c r="H213" i="20" s="1"/>
  <c r="I213" i="20" s="1"/>
  <c r="J212" i="20" s="1"/>
  <c r="B216" i="20" l="1"/>
  <c r="C215" i="20"/>
  <c r="K215" i="20" s="1"/>
  <c r="D215" i="20"/>
  <c r="E215" i="20" s="1"/>
  <c r="F214" i="20"/>
  <c r="G214" i="20" s="1"/>
  <c r="H214" i="20" s="1"/>
  <c r="I214" i="20" s="1"/>
  <c r="J213" i="20" s="1"/>
  <c r="F215" i="20" l="1"/>
  <c r="G215" i="20" s="1"/>
  <c r="H215" i="20" s="1"/>
  <c r="I215" i="20" s="1"/>
  <c r="J214" i="20" s="1"/>
  <c r="C216" i="20"/>
  <c r="K216" i="20" s="1"/>
  <c r="B217" i="20"/>
  <c r="D216" i="20"/>
  <c r="E216" i="20" s="1"/>
  <c r="F216" i="20" l="1"/>
  <c r="G216" i="20" s="1"/>
  <c r="H216" i="20" s="1"/>
  <c r="I216" i="20" s="1"/>
  <c r="J215" i="20" s="1"/>
  <c r="B218" i="20"/>
  <c r="C217" i="20"/>
  <c r="K217" i="20" s="1"/>
  <c r="D217" i="20"/>
  <c r="E217" i="20" s="1"/>
  <c r="C218" i="20" l="1"/>
  <c r="K218" i="20" s="1"/>
  <c r="B219" i="20"/>
  <c r="D218" i="20"/>
  <c r="E218" i="20" s="1"/>
  <c r="F217" i="20"/>
  <c r="G217" i="20" s="1"/>
  <c r="H217" i="20" s="1"/>
  <c r="I217" i="20" s="1"/>
  <c r="J216" i="20" s="1"/>
  <c r="F218" i="20" l="1"/>
  <c r="G218" i="20" s="1"/>
  <c r="H218" i="20" s="1"/>
  <c r="I218" i="20" s="1"/>
  <c r="J217" i="20" s="1"/>
  <c r="B220" i="20"/>
  <c r="C219" i="20"/>
  <c r="K219" i="20" s="1"/>
  <c r="D219" i="20"/>
  <c r="E219" i="20" s="1"/>
  <c r="C220" i="20" l="1"/>
  <c r="K220" i="20" s="1"/>
  <c r="B221" i="20"/>
  <c r="D220" i="20"/>
  <c r="E220" i="20" s="1"/>
  <c r="F219" i="20"/>
  <c r="G219" i="20" s="1"/>
  <c r="H219" i="20" s="1"/>
  <c r="I219" i="20" s="1"/>
  <c r="J218" i="20" s="1"/>
  <c r="F220" i="20" l="1"/>
  <c r="G220" i="20" s="1"/>
  <c r="H220" i="20" s="1"/>
  <c r="I220" i="20" s="1"/>
  <c r="J219" i="20" s="1"/>
  <c r="B222" i="20"/>
  <c r="C221" i="20"/>
  <c r="K221" i="20" s="1"/>
  <c r="D221" i="20"/>
  <c r="E221" i="20" s="1"/>
  <c r="C222" i="20" l="1"/>
  <c r="K222" i="20" s="1"/>
  <c r="B223" i="20"/>
  <c r="D222" i="20"/>
  <c r="E222" i="20" s="1"/>
  <c r="F221" i="20"/>
  <c r="G221" i="20" s="1"/>
  <c r="H221" i="20" s="1"/>
  <c r="I221" i="20" s="1"/>
  <c r="J220" i="20" s="1"/>
  <c r="F222" i="20" l="1"/>
  <c r="G222" i="20" s="1"/>
  <c r="H222" i="20" s="1"/>
  <c r="I222" i="20" s="1"/>
  <c r="J221" i="20" s="1"/>
  <c r="B224" i="20"/>
  <c r="C223" i="20"/>
  <c r="K223" i="20" s="1"/>
  <c r="D223" i="20"/>
  <c r="E223" i="20" s="1"/>
  <c r="C224" i="20" l="1"/>
  <c r="K224" i="20" s="1"/>
  <c r="D224" i="20"/>
  <c r="E224" i="20" s="1"/>
  <c r="B225" i="20"/>
  <c r="F223" i="20"/>
  <c r="G223" i="20" s="1"/>
  <c r="H223" i="20" s="1"/>
  <c r="I223" i="20" s="1"/>
  <c r="J222" i="20" s="1"/>
  <c r="F224" i="20" l="1"/>
  <c r="G224" i="20" s="1"/>
  <c r="H224" i="20" s="1"/>
  <c r="I224" i="20" s="1"/>
  <c r="J223" i="20" s="1"/>
  <c r="B226" i="20"/>
  <c r="C225" i="20"/>
  <c r="K225" i="20" s="1"/>
  <c r="D225" i="20"/>
  <c r="E225" i="20" s="1"/>
  <c r="C226" i="20" l="1"/>
  <c r="K226" i="20" s="1"/>
  <c r="B227" i="20"/>
  <c r="D226" i="20"/>
  <c r="E226" i="20" s="1"/>
  <c r="F225" i="20"/>
  <c r="G225" i="20" s="1"/>
  <c r="H225" i="20" s="1"/>
  <c r="I225" i="20" s="1"/>
  <c r="J224" i="20" s="1"/>
  <c r="F226" i="20" l="1"/>
  <c r="G226" i="20" s="1"/>
  <c r="H226" i="20" s="1"/>
  <c r="I226" i="20" s="1"/>
  <c r="J225" i="20" s="1"/>
  <c r="B228" i="20"/>
  <c r="C227" i="20"/>
  <c r="K227" i="20" s="1"/>
  <c r="D227" i="20"/>
  <c r="E227" i="20" s="1"/>
  <c r="C228" i="20" l="1"/>
  <c r="K228" i="20" s="1"/>
  <c r="B229" i="20"/>
  <c r="D228" i="20"/>
  <c r="E228" i="20" s="1"/>
  <c r="F227" i="20"/>
  <c r="G227" i="20" s="1"/>
  <c r="H227" i="20" s="1"/>
  <c r="I227" i="20" s="1"/>
  <c r="J226" i="20" s="1"/>
  <c r="F228" i="20" l="1"/>
  <c r="G228" i="20" s="1"/>
  <c r="H228" i="20" s="1"/>
  <c r="I228" i="20" s="1"/>
  <c r="J227" i="20" s="1"/>
  <c r="B230" i="20"/>
  <c r="C229" i="20"/>
  <c r="K229" i="20" s="1"/>
  <c r="D229" i="20"/>
  <c r="E229" i="20" s="1"/>
  <c r="C230" i="20" l="1"/>
  <c r="K230" i="20" s="1"/>
  <c r="B231" i="20"/>
  <c r="D230" i="20"/>
  <c r="E230" i="20" s="1"/>
  <c r="F229" i="20"/>
  <c r="G229" i="20" s="1"/>
  <c r="H229" i="20" s="1"/>
  <c r="I229" i="20" s="1"/>
  <c r="J228" i="20" s="1"/>
  <c r="B232" i="20" l="1"/>
  <c r="C231" i="20"/>
  <c r="K231" i="20" s="1"/>
  <c r="D231" i="20"/>
  <c r="E231" i="20" s="1"/>
  <c r="F230" i="20"/>
  <c r="G230" i="20" s="1"/>
  <c r="H230" i="20" s="1"/>
  <c r="I230" i="20" s="1"/>
  <c r="J229" i="20" s="1"/>
  <c r="F231" i="20" l="1"/>
  <c r="G231" i="20" s="1"/>
  <c r="H231" i="20" s="1"/>
  <c r="I231" i="20" s="1"/>
  <c r="J230" i="20" s="1"/>
  <c r="C232" i="20"/>
  <c r="K232" i="20" s="1"/>
  <c r="D232" i="20"/>
  <c r="E232" i="20" s="1"/>
  <c r="B233" i="20"/>
  <c r="B234" i="20" l="1"/>
  <c r="C233" i="20"/>
  <c r="K233" i="20" s="1"/>
  <c r="D233" i="20"/>
  <c r="E233" i="20" s="1"/>
  <c r="F232" i="20"/>
  <c r="G232" i="20" s="1"/>
  <c r="H232" i="20" s="1"/>
  <c r="I232" i="20" s="1"/>
  <c r="J231" i="20" s="1"/>
  <c r="F233" i="20" l="1"/>
  <c r="G233" i="20" s="1"/>
  <c r="H233" i="20" s="1"/>
  <c r="I233" i="20" s="1"/>
  <c r="J232" i="20" s="1"/>
  <c r="C234" i="20"/>
  <c r="K234" i="20" s="1"/>
  <c r="B235" i="20"/>
  <c r="D234" i="20"/>
  <c r="E234" i="20" s="1"/>
  <c r="B236" i="20" l="1"/>
  <c r="C235" i="20"/>
  <c r="K235" i="20" s="1"/>
  <c r="D235" i="20"/>
  <c r="E235" i="20" s="1"/>
  <c r="F234" i="20"/>
  <c r="G234" i="20" s="1"/>
  <c r="H234" i="20" s="1"/>
  <c r="I234" i="20" s="1"/>
  <c r="J233" i="20" s="1"/>
  <c r="F235" i="20" l="1"/>
  <c r="G235" i="20" s="1"/>
  <c r="H235" i="20" s="1"/>
  <c r="I235" i="20" s="1"/>
  <c r="J234" i="20" s="1"/>
  <c r="C236" i="20"/>
  <c r="K236" i="20" s="1"/>
  <c r="B237" i="20"/>
  <c r="D236" i="20"/>
  <c r="E236" i="20" s="1"/>
  <c r="F236" i="20" l="1"/>
  <c r="G236" i="20" s="1"/>
  <c r="H236" i="20" s="1"/>
  <c r="I236" i="20" s="1"/>
  <c r="J235" i="20" s="1"/>
  <c r="B238" i="20"/>
  <c r="C237" i="20"/>
  <c r="K237" i="20" s="1"/>
  <c r="D237" i="20"/>
  <c r="E237" i="20" s="1"/>
  <c r="C238" i="20" l="1"/>
  <c r="K238" i="20" s="1"/>
  <c r="B239" i="20"/>
  <c r="D238" i="20"/>
  <c r="E238" i="20" s="1"/>
  <c r="F237" i="20"/>
  <c r="G237" i="20" s="1"/>
  <c r="H237" i="20" s="1"/>
  <c r="I237" i="20" s="1"/>
  <c r="J236" i="20" s="1"/>
  <c r="B240" i="20" l="1"/>
  <c r="C239" i="20"/>
  <c r="K239" i="20" s="1"/>
  <c r="D239" i="20"/>
  <c r="E239" i="20" s="1"/>
  <c r="F238" i="20"/>
  <c r="G238" i="20" s="1"/>
  <c r="H238" i="20" s="1"/>
  <c r="I238" i="20" s="1"/>
  <c r="J237" i="20" s="1"/>
  <c r="F239" i="20" l="1"/>
  <c r="G239" i="20" s="1"/>
  <c r="H239" i="20" s="1"/>
  <c r="I239" i="20" s="1"/>
  <c r="J238" i="20" s="1"/>
  <c r="C240" i="20"/>
  <c r="K240" i="20" s="1"/>
  <c r="B241" i="20"/>
  <c r="D240" i="20"/>
  <c r="E240" i="20" s="1"/>
  <c r="F240" i="20" l="1"/>
  <c r="G240" i="20" s="1"/>
  <c r="H240" i="20" s="1"/>
  <c r="I240" i="20" s="1"/>
  <c r="J239" i="20" s="1"/>
  <c r="B242" i="20"/>
  <c r="C241" i="20"/>
  <c r="K241" i="20" s="1"/>
  <c r="D241" i="20"/>
  <c r="E241" i="20" s="1"/>
  <c r="C242" i="20" l="1"/>
  <c r="K242" i="20" s="1"/>
  <c r="B243" i="20"/>
  <c r="D242" i="20"/>
  <c r="E242" i="20" s="1"/>
  <c r="F241" i="20"/>
  <c r="G241" i="20" s="1"/>
  <c r="H241" i="20" s="1"/>
  <c r="I241" i="20" s="1"/>
  <c r="J240" i="20" s="1"/>
  <c r="F242" i="20" l="1"/>
  <c r="G242" i="20" s="1"/>
  <c r="H242" i="20" s="1"/>
  <c r="I242" i="20" s="1"/>
  <c r="J241" i="20" s="1"/>
  <c r="B244" i="20"/>
  <c r="C243" i="20"/>
  <c r="K243" i="20" s="1"/>
  <c r="D243" i="20"/>
  <c r="E243" i="20" s="1"/>
  <c r="C244" i="20" l="1"/>
  <c r="K244" i="20" s="1"/>
  <c r="B245" i="20"/>
  <c r="D244" i="20"/>
  <c r="E244" i="20" s="1"/>
  <c r="F243" i="20"/>
  <c r="G243" i="20" s="1"/>
  <c r="H243" i="20" s="1"/>
  <c r="I243" i="20" s="1"/>
  <c r="J242" i="20" s="1"/>
  <c r="F244" i="20" l="1"/>
  <c r="G244" i="20" s="1"/>
  <c r="H244" i="20" s="1"/>
  <c r="I244" i="20" s="1"/>
  <c r="J243" i="20" s="1"/>
  <c r="B246" i="20"/>
  <c r="C245" i="20"/>
  <c r="K245" i="20" s="1"/>
  <c r="D245" i="20"/>
  <c r="E245" i="20" s="1"/>
  <c r="C246" i="20" l="1"/>
  <c r="K246" i="20" s="1"/>
  <c r="B247" i="20"/>
  <c r="D246" i="20"/>
  <c r="E246" i="20" s="1"/>
  <c r="F245" i="20"/>
  <c r="G245" i="20" s="1"/>
  <c r="H245" i="20" s="1"/>
  <c r="I245" i="20" s="1"/>
  <c r="J244" i="20" s="1"/>
  <c r="F246" i="20" l="1"/>
  <c r="G246" i="20" s="1"/>
  <c r="H246" i="20" s="1"/>
  <c r="I246" i="20" s="1"/>
  <c r="J245" i="20" s="1"/>
  <c r="B248" i="20"/>
  <c r="C247" i="20"/>
  <c r="K247" i="20" s="1"/>
  <c r="D247" i="20"/>
  <c r="E247" i="20" s="1"/>
  <c r="F247" i="20" l="1"/>
  <c r="G247" i="20" s="1"/>
  <c r="H247" i="20" s="1"/>
  <c r="I247" i="20" s="1"/>
  <c r="J246" i="20" s="1"/>
  <c r="C248" i="20"/>
  <c r="K248" i="20" s="1"/>
  <c r="D248" i="20"/>
  <c r="E248" i="20" s="1"/>
  <c r="B249" i="20"/>
  <c r="B250" i="20" l="1"/>
  <c r="C249" i="20"/>
  <c r="K249" i="20" s="1"/>
  <c r="D249" i="20"/>
  <c r="E249" i="20" s="1"/>
  <c r="F248" i="20"/>
  <c r="G248" i="20" s="1"/>
  <c r="H248" i="20" s="1"/>
  <c r="I248" i="20" s="1"/>
  <c r="J247" i="20" s="1"/>
  <c r="F249" i="20" l="1"/>
  <c r="G249" i="20" s="1"/>
  <c r="H249" i="20" s="1"/>
  <c r="I249" i="20" s="1"/>
  <c r="J248" i="20" s="1"/>
  <c r="C250" i="20"/>
  <c r="K250" i="20" s="1"/>
  <c r="B251" i="20"/>
  <c r="D250" i="20"/>
  <c r="E250" i="20" s="1"/>
  <c r="B252" i="20" l="1"/>
  <c r="C251" i="20"/>
  <c r="K251" i="20" s="1"/>
  <c r="D251" i="20"/>
  <c r="E251" i="20" s="1"/>
  <c r="F250" i="20"/>
  <c r="G250" i="20" s="1"/>
  <c r="H250" i="20" s="1"/>
  <c r="I250" i="20" s="1"/>
  <c r="J249" i="20" s="1"/>
  <c r="F251" i="20" l="1"/>
  <c r="G251" i="20" s="1"/>
  <c r="H251" i="20" s="1"/>
  <c r="I251" i="20" s="1"/>
  <c r="J250" i="20" s="1"/>
  <c r="C252" i="20"/>
  <c r="K252" i="20" s="1"/>
  <c r="B253" i="20"/>
  <c r="D252" i="20"/>
  <c r="E252" i="20" s="1"/>
  <c r="F252" i="20" l="1"/>
  <c r="G252" i="20" s="1"/>
  <c r="H252" i="20" s="1"/>
  <c r="I252" i="20" s="1"/>
  <c r="J251" i="20" s="1"/>
  <c r="B254" i="20"/>
  <c r="C253" i="20"/>
  <c r="K253" i="20" s="1"/>
  <c r="D253" i="20"/>
  <c r="E253" i="20" s="1"/>
  <c r="C254" i="20" l="1"/>
  <c r="K254" i="20" s="1"/>
  <c r="B255" i="20"/>
  <c r="D254" i="20"/>
  <c r="E254" i="20" s="1"/>
  <c r="F253" i="20"/>
  <c r="G253" i="20" s="1"/>
  <c r="H253" i="20" s="1"/>
  <c r="I253" i="20" s="1"/>
  <c r="J252" i="20" s="1"/>
  <c r="F254" i="20" l="1"/>
  <c r="G254" i="20" s="1"/>
  <c r="H254" i="20" s="1"/>
  <c r="I254" i="20" s="1"/>
  <c r="J253" i="20" s="1"/>
  <c r="B256" i="20"/>
  <c r="C255" i="20"/>
  <c r="K255" i="20" s="1"/>
  <c r="D255" i="20"/>
  <c r="E255" i="20" s="1"/>
  <c r="C256" i="20" l="1"/>
  <c r="K256" i="20" s="1"/>
  <c r="D256" i="20"/>
  <c r="E256" i="20" s="1"/>
  <c r="B257" i="20"/>
  <c r="F255" i="20"/>
  <c r="G255" i="20" s="1"/>
  <c r="H255" i="20" s="1"/>
  <c r="I255" i="20" s="1"/>
  <c r="J254" i="20" s="1"/>
  <c r="B258" i="20" l="1"/>
  <c r="C257" i="20"/>
  <c r="K257" i="20" s="1"/>
  <c r="D257" i="20"/>
  <c r="E257" i="20" s="1"/>
  <c r="F256" i="20"/>
  <c r="G256" i="20" s="1"/>
  <c r="H256" i="20" s="1"/>
  <c r="I256" i="20" s="1"/>
  <c r="J255" i="20" s="1"/>
  <c r="F257" i="20" l="1"/>
  <c r="G257" i="20" s="1"/>
  <c r="H257" i="20" s="1"/>
  <c r="I257" i="20" s="1"/>
  <c r="J256" i="20" s="1"/>
  <c r="C258" i="20"/>
  <c r="K258" i="20" s="1"/>
  <c r="B259" i="20"/>
  <c r="D258" i="20"/>
  <c r="E258" i="20" s="1"/>
  <c r="F258" i="20" l="1"/>
  <c r="G258" i="20" s="1"/>
  <c r="H258" i="20" s="1"/>
  <c r="I258" i="20" s="1"/>
  <c r="J257" i="20" s="1"/>
  <c r="B260" i="20"/>
  <c r="C259" i="20"/>
  <c r="K259" i="20" s="1"/>
  <c r="D259" i="20"/>
  <c r="E259" i="20" s="1"/>
  <c r="C260" i="20" l="1"/>
  <c r="K260" i="20" s="1"/>
  <c r="B261" i="20"/>
  <c r="D260" i="20"/>
  <c r="E260" i="20" s="1"/>
  <c r="F259" i="20"/>
  <c r="G259" i="20" s="1"/>
  <c r="H259" i="20" s="1"/>
  <c r="I259" i="20" s="1"/>
  <c r="J258" i="20" s="1"/>
  <c r="B262" i="20" l="1"/>
  <c r="C261" i="20"/>
  <c r="K261" i="20" s="1"/>
  <c r="D261" i="20"/>
  <c r="E261" i="20" s="1"/>
  <c r="F260" i="20"/>
  <c r="G260" i="20" s="1"/>
  <c r="H260" i="20" s="1"/>
  <c r="I260" i="20" s="1"/>
  <c r="J259" i="20" s="1"/>
  <c r="F261" i="20" l="1"/>
  <c r="G261" i="20" s="1"/>
  <c r="H261" i="20" s="1"/>
  <c r="I261" i="20" s="1"/>
  <c r="J260" i="20" s="1"/>
  <c r="C262" i="20"/>
  <c r="K262" i="20" s="1"/>
  <c r="B263" i="20"/>
  <c r="D262" i="20"/>
  <c r="E262" i="20" s="1"/>
  <c r="B264" i="20" l="1"/>
  <c r="C263" i="20"/>
  <c r="K263" i="20" s="1"/>
  <c r="D263" i="20"/>
  <c r="E263" i="20" s="1"/>
  <c r="F262" i="20"/>
  <c r="G262" i="20" s="1"/>
  <c r="H262" i="20" s="1"/>
  <c r="I262" i="20" s="1"/>
  <c r="J261" i="20" s="1"/>
  <c r="F263" i="20" l="1"/>
  <c r="G263" i="20" s="1"/>
  <c r="H263" i="20" s="1"/>
  <c r="I263" i="20" s="1"/>
  <c r="J262" i="20" s="1"/>
  <c r="C264" i="20"/>
  <c r="K264" i="20" s="1"/>
  <c r="B265" i="20"/>
  <c r="D264" i="20"/>
  <c r="E264" i="20" s="1"/>
  <c r="F264" i="20" l="1"/>
  <c r="G264" i="20" s="1"/>
  <c r="H264" i="20" s="1"/>
  <c r="I264" i="20" s="1"/>
  <c r="J263" i="20" s="1"/>
  <c r="B266" i="20"/>
  <c r="C265" i="20"/>
  <c r="K265" i="20" s="1"/>
  <c r="D265" i="20"/>
  <c r="E265" i="20" s="1"/>
  <c r="C266" i="20" l="1"/>
  <c r="K266" i="20" s="1"/>
  <c r="B267" i="20"/>
  <c r="D266" i="20"/>
  <c r="E266" i="20" s="1"/>
  <c r="F265" i="20"/>
  <c r="G265" i="20" s="1"/>
  <c r="H265" i="20" s="1"/>
  <c r="I265" i="20" s="1"/>
  <c r="J264" i="20" s="1"/>
  <c r="F266" i="20" l="1"/>
  <c r="G266" i="20" s="1"/>
  <c r="H266" i="20" s="1"/>
  <c r="I266" i="20" s="1"/>
  <c r="J265" i="20" s="1"/>
  <c r="B268" i="20"/>
  <c r="C267" i="20"/>
  <c r="K267" i="20" s="1"/>
  <c r="D267" i="20"/>
  <c r="E267" i="20" s="1"/>
  <c r="C268" i="20" l="1"/>
  <c r="K268" i="20" s="1"/>
  <c r="B269" i="20"/>
  <c r="D268" i="20"/>
  <c r="E268" i="20" s="1"/>
  <c r="F267" i="20"/>
  <c r="G267" i="20" s="1"/>
  <c r="H267" i="20" s="1"/>
  <c r="I267" i="20" s="1"/>
  <c r="J266" i="20" s="1"/>
  <c r="F268" i="20" l="1"/>
  <c r="G268" i="20" s="1"/>
  <c r="H268" i="20" s="1"/>
  <c r="I268" i="20" s="1"/>
  <c r="J267" i="20" s="1"/>
  <c r="B270" i="20"/>
  <c r="C269" i="20"/>
  <c r="K269" i="20" s="1"/>
  <c r="D269" i="20"/>
  <c r="E269" i="20" s="1"/>
  <c r="C270" i="20" l="1"/>
  <c r="K270" i="20" s="1"/>
  <c r="B271" i="20"/>
  <c r="D270" i="20"/>
  <c r="E270" i="20" s="1"/>
  <c r="F269" i="20"/>
  <c r="G269" i="20" s="1"/>
  <c r="H269" i="20" s="1"/>
  <c r="I269" i="20" s="1"/>
  <c r="J268" i="20" s="1"/>
  <c r="F270" i="20" l="1"/>
  <c r="G270" i="20" s="1"/>
  <c r="H270" i="20" s="1"/>
  <c r="I270" i="20" s="1"/>
  <c r="J269" i="20" s="1"/>
  <c r="B272" i="20"/>
  <c r="C271" i="20"/>
  <c r="K271" i="20" s="1"/>
  <c r="D271" i="20"/>
  <c r="E271" i="20" s="1"/>
  <c r="C272" i="20" l="1"/>
  <c r="K272" i="20" s="1"/>
  <c r="B273" i="20"/>
  <c r="D272" i="20"/>
  <c r="E272" i="20" s="1"/>
  <c r="F271" i="20"/>
  <c r="G271" i="20" s="1"/>
  <c r="H271" i="20" s="1"/>
  <c r="I271" i="20" s="1"/>
  <c r="J270" i="20" s="1"/>
  <c r="B274" i="20" l="1"/>
  <c r="C273" i="20"/>
  <c r="K273" i="20" s="1"/>
  <c r="D273" i="20"/>
  <c r="E273" i="20" s="1"/>
  <c r="F272" i="20"/>
  <c r="G272" i="20" s="1"/>
  <c r="H272" i="20" s="1"/>
  <c r="I272" i="20" s="1"/>
  <c r="J271" i="20" s="1"/>
  <c r="F273" i="20" l="1"/>
  <c r="G273" i="20" s="1"/>
  <c r="H273" i="20" s="1"/>
  <c r="I273" i="20" s="1"/>
  <c r="J272" i="20" s="1"/>
  <c r="C274" i="20"/>
  <c r="K274" i="20" s="1"/>
  <c r="B275" i="20"/>
  <c r="D274" i="20"/>
  <c r="E274" i="20" s="1"/>
  <c r="F274" i="20" l="1"/>
  <c r="G274" i="20" s="1"/>
  <c r="H274" i="20" s="1"/>
  <c r="I274" i="20" s="1"/>
  <c r="J273" i="20" s="1"/>
  <c r="B276" i="20"/>
  <c r="C275" i="20"/>
  <c r="K275" i="20" s="1"/>
  <c r="D275" i="20"/>
  <c r="E275" i="20" s="1"/>
  <c r="C276" i="20" l="1"/>
  <c r="K276" i="20" s="1"/>
  <c r="B277" i="20"/>
  <c r="D276" i="20"/>
  <c r="E276" i="20" s="1"/>
  <c r="F275" i="20"/>
  <c r="G275" i="20" s="1"/>
  <c r="H275" i="20" s="1"/>
  <c r="I275" i="20" s="1"/>
  <c r="J274" i="20" s="1"/>
  <c r="F276" i="20" l="1"/>
  <c r="G276" i="20" s="1"/>
  <c r="H276" i="20" s="1"/>
  <c r="I276" i="20" s="1"/>
  <c r="J275" i="20" s="1"/>
  <c r="B278" i="20"/>
  <c r="C277" i="20"/>
  <c r="K277" i="20" s="1"/>
  <c r="D277" i="20"/>
  <c r="E277" i="20" s="1"/>
  <c r="C278" i="20" l="1"/>
  <c r="K278" i="20" s="1"/>
  <c r="B279" i="20"/>
  <c r="D278" i="20"/>
  <c r="E278" i="20" s="1"/>
  <c r="F277" i="20"/>
  <c r="G277" i="20" s="1"/>
  <c r="H277" i="20" s="1"/>
  <c r="I277" i="20" s="1"/>
  <c r="J276" i="20" s="1"/>
  <c r="F278" i="20" l="1"/>
  <c r="G278" i="20" s="1"/>
  <c r="H278" i="20" s="1"/>
  <c r="I278" i="20" s="1"/>
  <c r="J277" i="20" s="1"/>
  <c r="B280" i="20"/>
  <c r="C279" i="20"/>
  <c r="K279" i="20" s="1"/>
  <c r="D279" i="20"/>
  <c r="E279" i="20" s="1"/>
  <c r="C280" i="20" l="1"/>
  <c r="K280" i="20" s="1"/>
  <c r="B281" i="20"/>
  <c r="D280" i="20"/>
  <c r="E280" i="20" s="1"/>
  <c r="F279" i="20"/>
  <c r="G279" i="20" s="1"/>
  <c r="H279" i="20" s="1"/>
  <c r="I279" i="20" s="1"/>
  <c r="J278" i="20" s="1"/>
  <c r="F280" i="20" l="1"/>
  <c r="G280" i="20" s="1"/>
  <c r="H280" i="20" s="1"/>
  <c r="I280" i="20" s="1"/>
  <c r="J279" i="20" s="1"/>
  <c r="B282" i="20"/>
  <c r="C281" i="20"/>
  <c r="K281" i="20" s="1"/>
  <c r="D281" i="20"/>
  <c r="E281" i="20" s="1"/>
  <c r="C282" i="20" l="1"/>
  <c r="K282" i="20" s="1"/>
  <c r="B283" i="20"/>
  <c r="D282" i="20"/>
  <c r="E282" i="20" s="1"/>
  <c r="F281" i="20"/>
  <c r="G281" i="20" s="1"/>
  <c r="H281" i="20" s="1"/>
  <c r="I281" i="20" s="1"/>
  <c r="J280" i="20" s="1"/>
  <c r="B284" i="20" l="1"/>
  <c r="C283" i="20"/>
  <c r="K283" i="20" s="1"/>
  <c r="D283" i="20"/>
  <c r="E283" i="20" s="1"/>
  <c r="F282" i="20"/>
  <c r="G282" i="20" s="1"/>
  <c r="H282" i="20" s="1"/>
  <c r="I282" i="20" s="1"/>
  <c r="J281" i="20" s="1"/>
  <c r="F283" i="20" l="1"/>
  <c r="G283" i="20" s="1"/>
  <c r="H283" i="20" s="1"/>
  <c r="I283" i="20" s="1"/>
  <c r="J282" i="20" s="1"/>
  <c r="C284" i="20"/>
  <c r="K284" i="20" s="1"/>
  <c r="B285" i="20"/>
  <c r="D284" i="20"/>
  <c r="E284" i="20" s="1"/>
  <c r="F284" i="20" l="1"/>
  <c r="G284" i="20" s="1"/>
  <c r="H284" i="20" s="1"/>
  <c r="I284" i="20" s="1"/>
  <c r="J283" i="20" s="1"/>
  <c r="B286" i="20"/>
  <c r="C285" i="20"/>
  <c r="K285" i="20" s="1"/>
  <c r="D285" i="20"/>
  <c r="E285" i="20" s="1"/>
  <c r="C286" i="20" l="1"/>
  <c r="K286" i="20" s="1"/>
  <c r="B287" i="20"/>
  <c r="D286" i="20"/>
  <c r="E286" i="20" s="1"/>
  <c r="F285" i="20"/>
  <c r="G285" i="20" s="1"/>
  <c r="H285" i="20" s="1"/>
  <c r="I285" i="20" s="1"/>
  <c r="J284" i="20" s="1"/>
  <c r="F286" i="20" l="1"/>
  <c r="G286" i="20" s="1"/>
  <c r="H286" i="20" s="1"/>
  <c r="I286" i="20" s="1"/>
  <c r="J285" i="20" s="1"/>
  <c r="B288" i="20"/>
  <c r="C287" i="20"/>
  <c r="K287" i="20" s="1"/>
  <c r="D287" i="20"/>
  <c r="E287" i="20" s="1"/>
  <c r="C288" i="20" l="1"/>
  <c r="K288" i="20" s="1"/>
  <c r="B289" i="20"/>
  <c r="D288" i="20"/>
  <c r="E288" i="20" s="1"/>
  <c r="F287" i="20"/>
  <c r="G287" i="20" s="1"/>
  <c r="H287" i="20" s="1"/>
  <c r="I287" i="20" s="1"/>
  <c r="J286" i="20" s="1"/>
  <c r="B290" i="20" l="1"/>
  <c r="C289" i="20"/>
  <c r="K289" i="20" s="1"/>
  <c r="D289" i="20"/>
  <c r="E289" i="20" s="1"/>
  <c r="F288" i="20"/>
  <c r="G288" i="20" s="1"/>
  <c r="H288" i="20" s="1"/>
  <c r="I288" i="20" s="1"/>
  <c r="J287" i="20" s="1"/>
  <c r="F289" i="20" l="1"/>
  <c r="G289" i="20" s="1"/>
  <c r="H289" i="20" s="1"/>
  <c r="I289" i="20" s="1"/>
  <c r="J288" i="20" s="1"/>
  <c r="C290" i="20"/>
  <c r="K290" i="20" s="1"/>
  <c r="B291" i="20"/>
  <c r="D290" i="20"/>
  <c r="E290" i="20" s="1"/>
  <c r="B292" i="20" l="1"/>
  <c r="C291" i="20"/>
  <c r="K291" i="20" s="1"/>
  <c r="D291" i="20"/>
  <c r="E291" i="20" s="1"/>
  <c r="F290" i="20"/>
  <c r="G290" i="20" s="1"/>
  <c r="H290" i="20" s="1"/>
  <c r="I290" i="20" s="1"/>
  <c r="J289" i="20" s="1"/>
  <c r="F291" i="20" l="1"/>
  <c r="G291" i="20" s="1"/>
  <c r="H291" i="20" s="1"/>
  <c r="I291" i="20" s="1"/>
  <c r="J290" i="20" s="1"/>
  <c r="B293" i="20"/>
  <c r="C292" i="20"/>
  <c r="K292" i="20" s="1"/>
  <c r="D292" i="20"/>
  <c r="E292" i="20" s="1"/>
  <c r="B294" i="20" l="1"/>
  <c r="C293" i="20"/>
  <c r="K293" i="20" s="1"/>
  <c r="D293" i="20"/>
  <c r="E293" i="20" s="1"/>
  <c r="F292" i="20"/>
  <c r="G292" i="20" s="1"/>
  <c r="H292" i="20" s="1"/>
  <c r="I292" i="20" s="1"/>
  <c r="J291" i="20" s="1"/>
  <c r="F293" i="20" l="1"/>
  <c r="G293" i="20" s="1"/>
  <c r="H293" i="20" s="1"/>
  <c r="I293" i="20" s="1"/>
  <c r="J292" i="20" s="1"/>
  <c r="B295" i="20"/>
  <c r="C294" i="20"/>
  <c r="K294" i="20" s="1"/>
  <c r="D294" i="20"/>
  <c r="E294" i="20" s="1"/>
  <c r="C295" i="20" l="1"/>
  <c r="K295" i="20" s="1"/>
  <c r="B296" i="20"/>
  <c r="D295" i="20"/>
  <c r="E295" i="20" s="1"/>
  <c r="F294" i="20"/>
  <c r="G294" i="20" s="1"/>
  <c r="H294" i="20" s="1"/>
  <c r="I294" i="20" s="1"/>
  <c r="J293" i="20" s="1"/>
  <c r="F295" i="20" l="1"/>
  <c r="G295" i="20" s="1"/>
  <c r="H295" i="20" s="1"/>
  <c r="I295" i="20" s="1"/>
  <c r="J294" i="20" s="1"/>
  <c r="B297" i="20"/>
  <c r="C296" i="20"/>
  <c r="K296" i="20" s="1"/>
  <c r="D296" i="20"/>
  <c r="E296" i="20" s="1"/>
  <c r="B298" i="20" l="1"/>
  <c r="C297" i="20"/>
  <c r="K297" i="20" s="1"/>
  <c r="D297" i="20"/>
  <c r="E297" i="20" s="1"/>
  <c r="F296" i="20"/>
  <c r="G296" i="20" s="1"/>
  <c r="H296" i="20" s="1"/>
  <c r="I296" i="20" s="1"/>
  <c r="J295" i="20" s="1"/>
  <c r="F297" i="20" l="1"/>
  <c r="G297" i="20" s="1"/>
  <c r="H297" i="20" s="1"/>
  <c r="I297" i="20" s="1"/>
  <c r="J296" i="20" s="1"/>
  <c r="B299" i="20"/>
  <c r="C298" i="20"/>
  <c r="D298" i="20"/>
  <c r="E298" i="20" s="1"/>
  <c r="C299" i="20" l="1"/>
  <c r="K299" i="20" s="1"/>
  <c r="B300" i="20"/>
  <c r="D299" i="20"/>
  <c r="E299" i="20" s="1"/>
  <c r="F298" i="20"/>
  <c r="G298" i="20" s="1"/>
  <c r="H298" i="20" s="1"/>
  <c r="I298" i="20" s="1"/>
  <c r="J297" i="20" s="1"/>
  <c r="K298" i="20" l="1"/>
  <c r="F299" i="20"/>
  <c r="G299" i="20" s="1"/>
  <c r="H299" i="20" s="1"/>
  <c r="I299" i="20" s="1"/>
  <c r="J298" i="20" s="1"/>
  <c r="B301" i="20"/>
  <c r="C300" i="20"/>
  <c r="K300" i="20" s="1"/>
  <c r="D300" i="20"/>
  <c r="E300" i="20" s="1"/>
  <c r="B302" i="20" l="1"/>
  <c r="C301" i="20"/>
  <c r="K301" i="20" s="1"/>
  <c r="D301" i="20"/>
  <c r="E301" i="20" s="1"/>
  <c r="F300" i="20"/>
  <c r="G300" i="20" s="1"/>
  <c r="H300" i="20" s="1"/>
  <c r="I300" i="20" s="1"/>
  <c r="J299" i="20" s="1"/>
  <c r="F301" i="20" l="1"/>
  <c r="G301" i="20" s="1"/>
  <c r="H301" i="20" s="1"/>
  <c r="I301" i="20" s="1"/>
  <c r="J300" i="20" s="1"/>
  <c r="B303" i="20"/>
  <c r="C302" i="20"/>
  <c r="K302" i="20" s="1"/>
  <c r="D302" i="20"/>
  <c r="E302" i="20" s="1"/>
  <c r="C303" i="20" l="1"/>
  <c r="K303" i="20" s="1"/>
  <c r="B304" i="20"/>
  <c r="D303" i="20"/>
  <c r="E303" i="20" s="1"/>
  <c r="F302" i="20"/>
  <c r="G302" i="20" s="1"/>
  <c r="H302" i="20" s="1"/>
  <c r="I302" i="20" s="1"/>
  <c r="J301" i="20" s="1"/>
  <c r="B305" i="20" l="1"/>
  <c r="C304" i="20"/>
  <c r="K304" i="20" s="1"/>
  <c r="D304" i="20"/>
  <c r="E304" i="20" s="1"/>
  <c r="F303" i="20"/>
  <c r="G303" i="20" s="1"/>
  <c r="H303" i="20" s="1"/>
  <c r="I303" i="20" s="1"/>
  <c r="J302" i="20" s="1"/>
  <c r="F304" i="20" l="1"/>
  <c r="G304" i="20" s="1"/>
  <c r="H304" i="20" s="1"/>
  <c r="I304" i="20" s="1"/>
  <c r="J303" i="20" s="1"/>
  <c r="B306" i="20"/>
  <c r="C305" i="20"/>
  <c r="K305" i="20" s="1"/>
  <c r="D305" i="20"/>
  <c r="E305" i="20" s="1"/>
  <c r="B307" i="20" l="1"/>
  <c r="C306" i="20"/>
  <c r="K306" i="20" s="1"/>
  <c r="D306" i="20"/>
  <c r="E306" i="20" s="1"/>
  <c r="F305" i="20"/>
  <c r="G305" i="20" s="1"/>
  <c r="H305" i="20" s="1"/>
  <c r="I305" i="20" s="1"/>
  <c r="J304" i="20" s="1"/>
  <c r="F306" i="20" l="1"/>
  <c r="G306" i="20" s="1"/>
  <c r="H306" i="20" s="1"/>
  <c r="I306" i="20" s="1"/>
  <c r="J305" i="20" s="1"/>
  <c r="C307" i="20"/>
  <c r="K307" i="20" s="1"/>
  <c r="B308" i="20"/>
  <c r="D307" i="20"/>
  <c r="E307" i="20" s="1"/>
  <c r="F307" i="20" l="1"/>
  <c r="G307" i="20" s="1"/>
  <c r="H307" i="20" s="1"/>
  <c r="I307" i="20" s="1"/>
  <c r="J306" i="20" s="1"/>
  <c r="B309" i="20"/>
  <c r="C308" i="20"/>
  <c r="K308" i="20" s="1"/>
  <c r="D308" i="20"/>
  <c r="E308" i="20" s="1"/>
  <c r="F308" i="20" l="1"/>
  <c r="G308" i="20" s="1"/>
  <c r="H308" i="20" s="1"/>
  <c r="I308" i="20" s="1"/>
  <c r="J307" i="20" s="1"/>
  <c r="B310" i="20"/>
  <c r="C309" i="20"/>
  <c r="K309" i="20" s="1"/>
  <c r="D309" i="20"/>
  <c r="E309" i="20" s="1"/>
  <c r="B311" i="20" l="1"/>
  <c r="C310" i="20"/>
  <c r="K310" i="20" s="1"/>
  <c r="D310" i="20"/>
  <c r="E310" i="20" s="1"/>
  <c r="F309" i="20"/>
  <c r="G309" i="20" s="1"/>
  <c r="H309" i="20" s="1"/>
  <c r="I309" i="20" s="1"/>
  <c r="J308" i="20" s="1"/>
  <c r="F310" i="20" l="1"/>
  <c r="G310" i="20" s="1"/>
  <c r="H310" i="20" s="1"/>
  <c r="I310" i="20" s="1"/>
  <c r="J309" i="20" s="1"/>
  <c r="C311" i="20"/>
  <c r="K311" i="20" s="1"/>
  <c r="B312" i="20"/>
  <c r="D311" i="20"/>
  <c r="E311" i="20" s="1"/>
  <c r="F311" i="20" l="1"/>
  <c r="G311" i="20" s="1"/>
  <c r="H311" i="20" s="1"/>
  <c r="I311" i="20" s="1"/>
  <c r="J310" i="20" s="1"/>
  <c r="B313" i="20"/>
  <c r="C312" i="20"/>
  <c r="K312" i="20" s="1"/>
  <c r="D312" i="20"/>
  <c r="E312" i="20" s="1"/>
  <c r="F312" i="20" l="1"/>
  <c r="G312" i="20" s="1"/>
  <c r="H312" i="20" s="1"/>
  <c r="I312" i="20" s="1"/>
  <c r="J311" i="20" s="1"/>
  <c r="B314" i="20"/>
  <c r="C313" i="20"/>
  <c r="K313" i="20" s="1"/>
  <c r="D313" i="20"/>
  <c r="E313" i="20" s="1"/>
  <c r="B315" i="20" l="1"/>
  <c r="C314" i="20"/>
  <c r="K314" i="20" s="1"/>
  <c r="D314" i="20"/>
  <c r="E314" i="20" s="1"/>
  <c r="F313" i="20"/>
  <c r="G313" i="20" s="1"/>
  <c r="H313" i="20" s="1"/>
  <c r="I313" i="20" s="1"/>
  <c r="J312" i="20" s="1"/>
  <c r="F314" i="20" l="1"/>
  <c r="G314" i="20" s="1"/>
  <c r="H314" i="20" s="1"/>
  <c r="I314" i="20" s="1"/>
  <c r="J313" i="20" s="1"/>
  <c r="C315" i="20"/>
  <c r="K315" i="20" s="1"/>
  <c r="B316" i="20"/>
  <c r="D315" i="20"/>
  <c r="E315" i="20" s="1"/>
  <c r="F315" i="20" l="1"/>
  <c r="G315" i="20" s="1"/>
  <c r="H315" i="20" s="1"/>
  <c r="I315" i="20" s="1"/>
  <c r="J314" i="20" s="1"/>
  <c r="B317" i="20"/>
  <c r="C316" i="20"/>
  <c r="K316" i="20" s="1"/>
  <c r="D316" i="20"/>
  <c r="E316" i="20" s="1"/>
  <c r="B318" i="20" l="1"/>
  <c r="C317" i="20"/>
  <c r="K317" i="20" s="1"/>
  <c r="D317" i="20"/>
  <c r="E317" i="20" s="1"/>
  <c r="F316" i="20"/>
  <c r="G316" i="20" s="1"/>
  <c r="H316" i="20" s="1"/>
  <c r="I316" i="20" s="1"/>
  <c r="J315" i="20" s="1"/>
  <c r="F317" i="20" l="1"/>
  <c r="G317" i="20" s="1"/>
  <c r="H317" i="20" s="1"/>
  <c r="I317" i="20" s="1"/>
  <c r="J316" i="20" s="1"/>
  <c r="B319" i="20"/>
  <c r="C318" i="20"/>
  <c r="K318" i="20" s="1"/>
  <c r="D318" i="20"/>
  <c r="E318" i="20" s="1"/>
  <c r="C319" i="20" l="1"/>
  <c r="K319" i="20" s="1"/>
  <c r="B320" i="20"/>
  <c r="D319" i="20"/>
  <c r="E319" i="20" s="1"/>
  <c r="F318" i="20"/>
  <c r="G318" i="20" s="1"/>
  <c r="H318" i="20" s="1"/>
  <c r="I318" i="20" s="1"/>
  <c r="J317" i="20" s="1"/>
  <c r="F319" i="20" l="1"/>
  <c r="G319" i="20" s="1"/>
  <c r="H319" i="20" s="1"/>
  <c r="I319" i="20" s="1"/>
  <c r="J318" i="20" s="1"/>
  <c r="B321" i="20"/>
  <c r="C320" i="20"/>
  <c r="K320" i="20" s="1"/>
  <c r="D320" i="20"/>
  <c r="E320" i="20" s="1"/>
  <c r="B322" i="20" l="1"/>
  <c r="C321" i="20"/>
  <c r="K321" i="20" s="1"/>
  <c r="D321" i="20"/>
  <c r="E321" i="20" s="1"/>
  <c r="F320" i="20"/>
  <c r="G320" i="20" s="1"/>
  <c r="H320" i="20" s="1"/>
  <c r="I320" i="20" s="1"/>
  <c r="J319" i="20" s="1"/>
  <c r="F321" i="20" l="1"/>
  <c r="G321" i="20" s="1"/>
  <c r="H321" i="20" s="1"/>
  <c r="I321" i="20" s="1"/>
  <c r="J320" i="20" s="1"/>
  <c r="B323" i="20"/>
  <c r="C322" i="20"/>
  <c r="K322" i="20" s="1"/>
  <c r="D322" i="20"/>
  <c r="E322" i="20" s="1"/>
  <c r="C323" i="20" l="1"/>
  <c r="K323" i="20" s="1"/>
  <c r="B324" i="20"/>
  <c r="D323" i="20"/>
  <c r="E323" i="20" s="1"/>
  <c r="F322" i="20"/>
  <c r="G322" i="20" s="1"/>
  <c r="H322" i="20" s="1"/>
  <c r="I322" i="20" s="1"/>
  <c r="J321" i="20" s="1"/>
  <c r="F323" i="20" l="1"/>
  <c r="G323" i="20" s="1"/>
  <c r="H323" i="20" s="1"/>
  <c r="I323" i="20" s="1"/>
  <c r="J322" i="20" s="1"/>
  <c r="B325" i="20"/>
  <c r="C324" i="20"/>
  <c r="K324" i="20" s="1"/>
  <c r="D324" i="20"/>
  <c r="E324" i="20" s="1"/>
  <c r="B326" i="20" l="1"/>
  <c r="C325" i="20"/>
  <c r="D325" i="20"/>
  <c r="E325" i="20" s="1"/>
  <c r="F324" i="20"/>
  <c r="G324" i="20" s="1"/>
  <c r="H324" i="20" s="1"/>
  <c r="I324" i="20" s="1"/>
  <c r="J323" i="20" s="1"/>
  <c r="F325" i="20" l="1"/>
  <c r="G325" i="20" s="1"/>
  <c r="H325" i="20" s="1"/>
  <c r="I325" i="20" s="1"/>
  <c r="J324" i="20" s="1"/>
  <c r="B327" i="20"/>
  <c r="C326" i="20"/>
  <c r="K326" i="20" s="1"/>
  <c r="D326" i="20"/>
  <c r="E326" i="20" s="1"/>
  <c r="K325" i="20" l="1"/>
  <c r="C327" i="20"/>
  <c r="K327" i="20" s="1"/>
  <c r="B328" i="20"/>
  <c r="D327" i="20"/>
  <c r="E327" i="20" s="1"/>
  <c r="F326" i="20"/>
  <c r="G326" i="20" s="1"/>
  <c r="H326" i="20" s="1"/>
  <c r="I326" i="20" s="1"/>
  <c r="J325" i="20" s="1"/>
  <c r="F327" i="20" l="1"/>
  <c r="G327" i="20" s="1"/>
  <c r="H327" i="20" s="1"/>
  <c r="I327" i="20" s="1"/>
  <c r="J326" i="20" s="1"/>
  <c r="B329" i="20"/>
  <c r="C328" i="20"/>
  <c r="K328" i="20" s="1"/>
  <c r="D328" i="20"/>
  <c r="E328" i="20" s="1"/>
  <c r="C329" i="20" l="1"/>
  <c r="K329" i="20" s="1"/>
  <c r="B330" i="20"/>
  <c r="D329" i="20"/>
  <c r="E329" i="20" s="1"/>
  <c r="F328" i="20"/>
  <c r="G328" i="20" s="1"/>
  <c r="H328" i="20" s="1"/>
  <c r="I328" i="20" s="1"/>
  <c r="J327" i="20" s="1"/>
  <c r="F329" i="20" l="1"/>
  <c r="G329" i="20" s="1"/>
  <c r="H329" i="20" s="1"/>
  <c r="I329" i="20" s="1"/>
  <c r="J328" i="20" s="1"/>
  <c r="B331" i="20"/>
  <c r="C330" i="20"/>
  <c r="K330" i="20" s="1"/>
  <c r="D330" i="20"/>
  <c r="E330" i="20" s="1"/>
  <c r="C331" i="20" l="1"/>
  <c r="K331" i="20" s="1"/>
  <c r="B332" i="20"/>
  <c r="D331" i="20"/>
  <c r="E331" i="20" s="1"/>
  <c r="F330" i="20"/>
  <c r="G330" i="20" s="1"/>
  <c r="H330" i="20" s="1"/>
  <c r="I330" i="20" s="1"/>
  <c r="J329" i="20" s="1"/>
  <c r="F331" i="20" l="1"/>
  <c r="G331" i="20" s="1"/>
  <c r="H331" i="20" s="1"/>
  <c r="I331" i="20" s="1"/>
  <c r="J330" i="20" s="1"/>
  <c r="B333" i="20"/>
  <c r="C332" i="20"/>
  <c r="K332" i="20" s="1"/>
  <c r="D332" i="20"/>
  <c r="E332" i="20" s="1"/>
  <c r="C333" i="20" l="1"/>
  <c r="K333" i="20" s="1"/>
  <c r="B334" i="20"/>
  <c r="D333" i="20"/>
  <c r="E333" i="20" s="1"/>
  <c r="F332" i="20"/>
  <c r="G332" i="20" s="1"/>
  <c r="H332" i="20" s="1"/>
  <c r="I332" i="20" s="1"/>
  <c r="J331" i="20" s="1"/>
  <c r="F333" i="20" l="1"/>
  <c r="G333" i="20" s="1"/>
  <c r="H333" i="20" s="1"/>
  <c r="I333" i="20" s="1"/>
  <c r="J332" i="20" s="1"/>
  <c r="B335" i="20"/>
  <c r="C334" i="20"/>
  <c r="K334" i="20" s="1"/>
  <c r="D334" i="20"/>
  <c r="E334" i="20" s="1"/>
  <c r="C335" i="20" l="1"/>
  <c r="K335" i="20" s="1"/>
  <c r="B336" i="20"/>
  <c r="D335" i="20"/>
  <c r="E335" i="20" s="1"/>
  <c r="F334" i="20"/>
  <c r="G334" i="20" s="1"/>
  <c r="H334" i="20" s="1"/>
  <c r="I334" i="20" s="1"/>
  <c r="J333" i="20" s="1"/>
  <c r="B337" i="20" l="1"/>
  <c r="C336" i="20"/>
  <c r="K336" i="20" s="1"/>
  <c r="D336" i="20"/>
  <c r="E336" i="20" s="1"/>
  <c r="F335" i="20"/>
  <c r="G335" i="20" s="1"/>
  <c r="H335" i="20" s="1"/>
  <c r="I335" i="20" s="1"/>
  <c r="J334" i="20" s="1"/>
  <c r="F336" i="20" l="1"/>
  <c r="G336" i="20" s="1"/>
  <c r="H336" i="20" s="1"/>
  <c r="I336" i="20" s="1"/>
  <c r="J335" i="20" s="1"/>
  <c r="C337" i="20"/>
  <c r="K337" i="20" s="1"/>
  <c r="B338" i="20"/>
  <c r="D337" i="20"/>
  <c r="E337" i="20" s="1"/>
  <c r="B339" i="20" l="1"/>
  <c r="C338" i="20"/>
  <c r="K338" i="20" s="1"/>
  <c r="D338" i="20"/>
  <c r="E338" i="20" s="1"/>
  <c r="F337" i="20"/>
  <c r="G337" i="20" s="1"/>
  <c r="H337" i="20" s="1"/>
  <c r="I337" i="20" s="1"/>
  <c r="J336" i="20" s="1"/>
  <c r="F338" i="20" l="1"/>
  <c r="G338" i="20" s="1"/>
  <c r="H338" i="20" s="1"/>
  <c r="I338" i="20" s="1"/>
  <c r="J337" i="20" s="1"/>
  <c r="C339" i="20"/>
  <c r="K339" i="20" s="1"/>
  <c r="B340" i="20"/>
  <c r="D339" i="20"/>
  <c r="E339" i="20" s="1"/>
  <c r="B341" i="20" l="1"/>
  <c r="C340" i="20"/>
  <c r="K340" i="20" s="1"/>
  <c r="D340" i="20"/>
  <c r="E340" i="20" s="1"/>
  <c r="F339" i="20"/>
  <c r="G339" i="20" s="1"/>
  <c r="H339" i="20" s="1"/>
  <c r="I339" i="20" s="1"/>
  <c r="J338" i="20" s="1"/>
  <c r="F340" i="20" l="1"/>
  <c r="G340" i="20" s="1"/>
  <c r="H340" i="20" s="1"/>
  <c r="I340" i="20" s="1"/>
  <c r="J339" i="20" s="1"/>
  <c r="C341" i="20"/>
  <c r="K341" i="20" s="1"/>
  <c r="B342" i="20"/>
  <c r="D341" i="20"/>
  <c r="E341" i="20" s="1"/>
  <c r="B343" i="20" l="1"/>
  <c r="C342" i="20"/>
  <c r="K342" i="20" s="1"/>
  <c r="D342" i="20"/>
  <c r="E342" i="20" s="1"/>
  <c r="F341" i="20"/>
  <c r="G341" i="20" s="1"/>
  <c r="H341" i="20" s="1"/>
  <c r="I341" i="20" s="1"/>
  <c r="J340" i="20" s="1"/>
  <c r="F342" i="20" l="1"/>
  <c r="G342" i="20" s="1"/>
  <c r="H342" i="20" s="1"/>
  <c r="I342" i="20" s="1"/>
  <c r="J341" i="20" s="1"/>
  <c r="C343" i="20"/>
  <c r="K343" i="20" s="1"/>
  <c r="B344" i="20"/>
  <c r="D343" i="20"/>
  <c r="E343" i="20" s="1"/>
  <c r="B345" i="20" l="1"/>
  <c r="C344" i="20"/>
  <c r="D344" i="20"/>
  <c r="E344" i="20" s="1"/>
  <c r="F343" i="20"/>
  <c r="G343" i="20" s="1"/>
  <c r="H343" i="20" s="1"/>
  <c r="I343" i="20" s="1"/>
  <c r="J342" i="20" s="1"/>
  <c r="F344" i="20" l="1"/>
  <c r="G344" i="20" s="1"/>
  <c r="H344" i="20" s="1"/>
  <c r="I344" i="20" s="1"/>
  <c r="J343" i="20" s="1"/>
  <c r="C345" i="20"/>
  <c r="K345" i="20" s="1"/>
  <c r="B346" i="20"/>
  <c r="D345" i="20"/>
  <c r="E345" i="20" s="1"/>
  <c r="K344" i="20" l="1"/>
  <c r="F345" i="20"/>
  <c r="G345" i="20" s="1"/>
  <c r="H345" i="20" s="1"/>
  <c r="I345" i="20" s="1"/>
  <c r="J344" i="20" s="1"/>
  <c r="B347" i="20"/>
  <c r="C346" i="20"/>
  <c r="K346" i="20" s="1"/>
  <c r="D346" i="20"/>
  <c r="E346" i="20" s="1"/>
  <c r="B348" i="20" l="1"/>
  <c r="C347" i="20"/>
  <c r="K347" i="20" s="1"/>
  <c r="D347" i="20"/>
  <c r="E347" i="20" s="1"/>
  <c r="F346" i="20"/>
  <c r="G346" i="20" s="1"/>
  <c r="H346" i="20" s="1"/>
  <c r="I346" i="20" s="1"/>
  <c r="J345" i="20" s="1"/>
  <c r="F347" i="20" l="1"/>
  <c r="G347" i="20" s="1"/>
  <c r="H347" i="20" s="1"/>
  <c r="I347" i="20" s="1"/>
  <c r="J346" i="20" s="1"/>
  <c r="B349" i="20"/>
  <c r="C348" i="20"/>
  <c r="K348" i="20" s="1"/>
  <c r="D348" i="20"/>
  <c r="E348" i="20" s="1"/>
  <c r="B350" i="20" l="1"/>
  <c r="C349" i="20"/>
  <c r="K349" i="20" s="1"/>
  <c r="D349" i="20"/>
  <c r="E349" i="20" s="1"/>
  <c r="F348" i="20"/>
  <c r="G348" i="20" s="1"/>
  <c r="H348" i="20" s="1"/>
  <c r="I348" i="20" s="1"/>
  <c r="J347" i="20" s="1"/>
  <c r="F349" i="20" l="1"/>
  <c r="G349" i="20" s="1"/>
  <c r="H349" i="20" s="1"/>
  <c r="I349" i="20" s="1"/>
  <c r="J348" i="20" s="1"/>
  <c r="B351" i="20"/>
  <c r="C350" i="20"/>
  <c r="K350" i="20" s="1"/>
  <c r="D350" i="20"/>
  <c r="E350" i="20" s="1"/>
  <c r="F350" i="20" l="1"/>
  <c r="G350" i="20" s="1"/>
  <c r="H350" i="20" s="1"/>
  <c r="I350" i="20" s="1"/>
  <c r="J349" i="20" s="1"/>
  <c r="B352" i="20"/>
  <c r="C351" i="20"/>
  <c r="K351" i="20" s="1"/>
  <c r="D351" i="20"/>
  <c r="E351" i="20" s="1"/>
  <c r="F351" i="20" l="1"/>
  <c r="G351" i="20" s="1"/>
  <c r="H351" i="20" s="1"/>
  <c r="I351" i="20" s="1"/>
  <c r="J350" i="20" s="1"/>
  <c r="B353" i="20"/>
  <c r="C352" i="20"/>
  <c r="K352" i="20" s="1"/>
  <c r="D352" i="20"/>
  <c r="E352" i="20" s="1"/>
  <c r="B354" i="20" l="1"/>
  <c r="C353" i="20"/>
  <c r="K353" i="20" s="1"/>
  <c r="D353" i="20"/>
  <c r="E353" i="20" s="1"/>
  <c r="F352" i="20"/>
  <c r="G352" i="20" s="1"/>
  <c r="H352" i="20" s="1"/>
  <c r="I352" i="20" s="1"/>
  <c r="J351" i="20" s="1"/>
  <c r="F353" i="20" l="1"/>
  <c r="G353" i="20" s="1"/>
  <c r="H353" i="20" s="1"/>
  <c r="I353" i="20" s="1"/>
  <c r="J352" i="20" s="1"/>
  <c r="B355" i="20"/>
  <c r="C354" i="20"/>
  <c r="K354" i="20" s="1"/>
  <c r="D354" i="20"/>
  <c r="E354" i="20" s="1"/>
  <c r="B356" i="20" l="1"/>
  <c r="C355" i="20"/>
  <c r="K355" i="20" s="1"/>
  <c r="D355" i="20"/>
  <c r="E355" i="20" s="1"/>
  <c r="F354" i="20"/>
  <c r="G354" i="20" s="1"/>
  <c r="H354" i="20" s="1"/>
  <c r="I354" i="20" s="1"/>
  <c r="J353" i="20" s="1"/>
  <c r="F355" i="20" l="1"/>
  <c r="G355" i="20" s="1"/>
  <c r="H355" i="20" s="1"/>
  <c r="I355" i="20" s="1"/>
  <c r="J354" i="20" s="1"/>
  <c r="B357" i="20"/>
  <c r="C356" i="20"/>
  <c r="K356" i="20" s="1"/>
  <c r="D356" i="20"/>
  <c r="E356" i="20" s="1"/>
  <c r="B358" i="20" l="1"/>
  <c r="C357" i="20"/>
  <c r="K357" i="20" s="1"/>
  <c r="D357" i="20"/>
  <c r="E357" i="20" s="1"/>
  <c r="F356" i="20"/>
  <c r="G356" i="20" s="1"/>
  <c r="H356" i="20" s="1"/>
  <c r="I356" i="20" s="1"/>
  <c r="J355" i="20" s="1"/>
  <c r="F357" i="20" l="1"/>
  <c r="G357" i="20" s="1"/>
  <c r="H357" i="20" s="1"/>
  <c r="I357" i="20" s="1"/>
  <c r="J356" i="20" s="1"/>
  <c r="B359" i="20"/>
  <c r="C358" i="20"/>
  <c r="K358" i="20" s="1"/>
  <c r="D358" i="20"/>
  <c r="E358" i="20" s="1"/>
  <c r="B360" i="20" l="1"/>
  <c r="C359" i="20"/>
  <c r="K359" i="20" s="1"/>
  <c r="D359" i="20"/>
  <c r="E359" i="20" s="1"/>
  <c r="F358" i="20"/>
  <c r="G358" i="20" s="1"/>
  <c r="H358" i="20" s="1"/>
  <c r="I358" i="20" s="1"/>
  <c r="J357" i="20" s="1"/>
  <c r="F359" i="20" l="1"/>
  <c r="G359" i="20" s="1"/>
  <c r="H359" i="20" s="1"/>
  <c r="I359" i="20" s="1"/>
  <c r="J358" i="20" s="1"/>
  <c r="B361" i="20"/>
  <c r="C360" i="20"/>
  <c r="K360" i="20" s="1"/>
  <c r="D360" i="20"/>
  <c r="E360" i="20" s="1"/>
  <c r="B362" i="20" l="1"/>
  <c r="C361" i="20"/>
  <c r="K361" i="20" s="1"/>
  <c r="D361" i="20"/>
  <c r="E361" i="20" s="1"/>
  <c r="F360" i="20"/>
  <c r="G360" i="20" s="1"/>
  <c r="H360" i="20" s="1"/>
  <c r="I360" i="20" s="1"/>
  <c r="J359" i="20" s="1"/>
  <c r="F361" i="20" l="1"/>
  <c r="G361" i="20" s="1"/>
  <c r="H361" i="20" s="1"/>
  <c r="I361" i="20" s="1"/>
  <c r="J360" i="20" s="1"/>
  <c r="B363" i="20"/>
  <c r="C362" i="20"/>
  <c r="K362" i="20" s="1"/>
  <c r="D362" i="20"/>
  <c r="E362" i="20" s="1"/>
  <c r="B364" i="20" l="1"/>
  <c r="C363" i="20"/>
  <c r="K363" i="20" s="1"/>
  <c r="D363" i="20"/>
  <c r="E363" i="20" s="1"/>
  <c r="F362" i="20"/>
  <c r="G362" i="20" s="1"/>
  <c r="H362" i="20" s="1"/>
  <c r="I362" i="20" s="1"/>
  <c r="J361" i="20" s="1"/>
  <c r="F363" i="20" l="1"/>
  <c r="G363" i="20" s="1"/>
  <c r="H363" i="20" s="1"/>
  <c r="I363" i="20" s="1"/>
  <c r="J362" i="20" s="1"/>
  <c r="B365" i="20"/>
  <c r="C364" i="20"/>
  <c r="K364" i="20" s="1"/>
  <c r="D364" i="20"/>
  <c r="E364" i="20" s="1"/>
  <c r="F364" i="20" l="1"/>
  <c r="G364" i="20" s="1"/>
  <c r="H364" i="20" s="1"/>
  <c r="I364" i="20" s="1"/>
  <c r="J363" i="20" s="1"/>
  <c r="B366" i="20"/>
  <c r="C365" i="20"/>
  <c r="K365" i="20" s="1"/>
  <c r="D365" i="20"/>
  <c r="E365" i="20" s="1"/>
  <c r="B367" i="20" l="1"/>
  <c r="C366" i="20"/>
  <c r="K366" i="20" s="1"/>
  <c r="D366" i="20"/>
  <c r="E366" i="20" s="1"/>
  <c r="F365" i="20"/>
  <c r="G365" i="20" s="1"/>
  <c r="H365" i="20" s="1"/>
  <c r="I365" i="20" s="1"/>
  <c r="J364" i="20" s="1"/>
  <c r="F366" i="20" l="1"/>
  <c r="G366" i="20" s="1"/>
  <c r="H366" i="20" s="1"/>
  <c r="I366" i="20" s="1"/>
  <c r="J365" i="20" s="1"/>
  <c r="B368" i="20"/>
  <c r="C367" i="20"/>
  <c r="K367" i="20" s="1"/>
  <c r="D367" i="20"/>
  <c r="E367" i="20" s="1"/>
  <c r="B369" i="20" l="1"/>
  <c r="C368" i="20"/>
  <c r="K368" i="20" s="1"/>
  <c r="D368" i="20"/>
  <c r="E368" i="20" s="1"/>
  <c r="F367" i="20"/>
  <c r="G367" i="20" s="1"/>
  <c r="H367" i="20" s="1"/>
  <c r="I367" i="20" s="1"/>
  <c r="J366" i="20" s="1"/>
  <c r="F368" i="20" l="1"/>
  <c r="G368" i="20" s="1"/>
  <c r="H368" i="20" s="1"/>
  <c r="I368" i="20" s="1"/>
  <c r="J367" i="20" s="1"/>
  <c r="B370" i="20"/>
  <c r="C369" i="20"/>
  <c r="K369" i="20" s="1"/>
  <c r="D369" i="20"/>
  <c r="E369" i="20" s="1"/>
  <c r="B371" i="20" l="1"/>
  <c r="C370" i="20"/>
  <c r="K370" i="20" s="1"/>
  <c r="D370" i="20"/>
  <c r="E370" i="20" s="1"/>
  <c r="F369" i="20"/>
  <c r="G369" i="20" s="1"/>
  <c r="H369" i="20" s="1"/>
  <c r="I369" i="20" s="1"/>
  <c r="J368" i="20" s="1"/>
  <c r="F370" i="20" l="1"/>
  <c r="G370" i="20" s="1"/>
  <c r="H370" i="20" s="1"/>
  <c r="I370" i="20" s="1"/>
  <c r="J369" i="20" s="1"/>
  <c r="B372" i="20"/>
  <c r="C371" i="20"/>
  <c r="K371" i="20" s="1"/>
  <c r="D371" i="20"/>
  <c r="E371" i="20" s="1"/>
  <c r="B373" i="20" l="1"/>
  <c r="C372" i="20"/>
  <c r="K372" i="20" s="1"/>
  <c r="D372" i="20"/>
  <c r="E372" i="20" s="1"/>
  <c r="F371" i="20"/>
  <c r="G371" i="20" s="1"/>
  <c r="H371" i="20" s="1"/>
  <c r="I371" i="20" s="1"/>
  <c r="J370" i="20" s="1"/>
  <c r="F372" i="20" l="1"/>
  <c r="G372" i="20" s="1"/>
  <c r="H372" i="20" s="1"/>
  <c r="I372" i="20" s="1"/>
  <c r="J371" i="20" s="1"/>
  <c r="B374" i="20"/>
  <c r="C373" i="20"/>
  <c r="K373" i="20" s="1"/>
  <c r="D373" i="20"/>
  <c r="E373" i="20" s="1"/>
  <c r="B375" i="20" l="1"/>
  <c r="C374" i="20"/>
  <c r="K374" i="20" s="1"/>
  <c r="D374" i="20"/>
  <c r="E374" i="20" s="1"/>
  <c r="F373" i="20"/>
  <c r="G373" i="20" s="1"/>
  <c r="H373" i="20" s="1"/>
  <c r="I373" i="20" s="1"/>
  <c r="J372" i="20" s="1"/>
  <c r="F374" i="20" l="1"/>
  <c r="G374" i="20" s="1"/>
  <c r="H374" i="20" s="1"/>
  <c r="I374" i="20" s="1"/>
  <c r="J373" i="20" s="1"/>
  <c r="B376" i="20"/>
  <c r="C375" i="20"/>
  <c r="K375" i="20" s="1"/>
  <c r="D375" i="20"/>
  <c r="E375" i="20" s="1"/>
  <c r="B377" i="20" l="1"/>
  <c r="C376" i="20"/>
  <c r="K376" i="20" s="1"/>
  <c r="D376" i="20"/>
  <c r="E376" i="20" s="1"/>
  <c r="F375" i="20"/>
  <c r="G375" i="20" s="1"/>
  <c r="H375" i="20" s="1"/>
  <c r="I375" i="20" s="1"/>
  <c r="J374" i="20" s="1"/>
  <c r="F376" i="20" l="1"/>
  <c r="G376" i="20" s="1"/>
  <c r="H376" i="20" s="1"/>
  <c r="I376" i="20" s="1"/>
  <c r="J375" i="20" s="1"/>
  <c r="B378" i="20"/>
  <c r="C377" i="20"/>
  <c r="K377" i="20" s="1"/>
  <c r="D377" i="20"/>
  <c r="E377" i="20" s="1"/>
  <c r="B379" i="20" l="1"/>
  <c r="C378" i="20"/>
  <c r="K378" i="20" s="1"/>
  <c r="D378" i="20"/>
  <c r="E378" i="20" s="1"/>
  <c r="F377" i="20"/>
  <c r="G377" i="20" s="1"/>
  <c r="H377" i="20" s="1"/>
  <c r="I377" i="20" s="1"/>
  <c r="J376" i="20" s="1"/>
  <c r="F378" i="20" l="1"/>
  <c r="G378" i="20" s="1"/>
  <c r="H378" i="20" s="1"/>
  <c r="I378" i="20" s="1"/>
  <c r="J377" i="20" s="1"/>
  <c r="B380" i="20"/>
  <c r="C379" i="20"/>
  <c r="K379" i="20" s="1"/>
  <c r="D379" i="20"/>
  <c r="E379" i="20" s="1"/>
  <c r="B381" i="20" l="1"/>
  <c r="C380" i="20"/>
  <c r="K380" i="20" s="1"/>
  <c r="D380" i="20"/>
  <c r="E380" i="20" s="1"/>
  <c r="F379" i="20"/>
  <c r="G379" i="20" s="1"/>
  <c r="H379" i="20" s="1"/>
  <c r="I379" i="20" s="1"/>
  <c r="J378" i="20" s="1"/>
  <c r="F380" i="20" l="1"/>
  <c r="G380" i="20" s="1"/>
  <c r="H380" i="20" s="1"/>
  <c r="I380" i="20" s="1"/>
  <c r="J379" i="20" s="1"/>
  <c r="B382" i="20"/>
  <c r="C381" i="20"/>
  <c r="K381" i="20" s="1"/>
  <c r="D381" i="20"/>
  <c r="E381" i="20" s="1"/>
  <c r="B383" i="20" l="1"/>
  <c r="C382" i="20"/>
  <c r="K382" i="20" s="1"/>
  <c r="D382" i="20"/>
  <c r="E382" i="20" s="1"/>
  <c r="F381" i="20"/>
  <c r="G381" i="20" s="1"/>
  <c r="H381" i="20" s="1"/>
  <c r="I381" i="20" s="1"/>
  <c r="J380" i="20" s="1"/>
  <c r="F382" i="20" l="1"/>
  <c r="G382" i="20" s="1"/>
  <c r="H382" i="20" s="1"/>
  <c r="I382" i="20" s="1"/>
  <c r="J381" i="20" s="1"/>
  <c r="B384" i="20"/>
  <c r="C383" i="20"/>
  <c r="K383" i="20" s="1"/>
  <c r="D383" i="20"/>
  <c r="E383" i="20" s="1"/>
  <c r="F383" i="20" l="1"/>
  <c r="G383" i="20" s="1"/>
  <c r="H383" i="20" s="1"/>
  <c r="I383" i="20" s="1"/>
  <c r="J382" i="20" s="1"/>
  <c r="B385" i="20"/>
  <c r="C384" i="20"/>
  <c r="K384" i="20" s="1"/>
  <c r="D384" i="20"/>
  <c r="E384" i="20" s="1"/>
  <c r="B386" i="20" l="1"/>
  <c r="C385" i="20"/>
  <c r="K385" i="20" s="1"/>
  <c r="D385" i="20"/>
  <c r="E385" i="20" s="1"/>
  <c r="F384" i="20"/>
  <c r="G384" i="20" s="1"/>
  <c r="H384" i="20" s="1"/>
  <c r="I384" i="20" s="1"/>
  <c r="J383" i="20" s="1"/>
  <c r="F385" i="20" l="1"/>
  <c r="G385" i="20" s="1"/>
  <c r="H385" i="20" s="1"/>
  <c r="I385" i="20" s="1"/>
  <c r="J384" i="20" s="1"/>
  <c r="B387" i="20"/>
  <c r="C386" i="20"/>
  <c r="K386" i="20" s="1"/>
  <c r="D386" i="20"/>
  <c r="E386" i="20" s="1"/>
  <c r="B388" i="20" l="1"/>
  <c r="C387" i="20"/>
  <c r="K387" i="20" s="1"/>
  <c r="D387" i="20"/>
  <c r="E387" i="20" s="1"/>
  <c r="F386" i="20"/>
  <c r="G386" i="20" s="1"/>
  <c r="H386" i="20" s="1"/>
  <c r="I386" i="20" s="1"/>
  <c r="J385" i="20" s="1"/>
  <c r="F387" i="20" l="1"/>
  <c r="G387" i="20" s="1"/>
  <c r="H387" i="20" s="1"/>
  <c r="I387" i="20" s="1"/>
  <c r="J386" i="20" s="1"/>
  <c r="B389" i="20"/>
  <c r="C388" i="20"/>
  <c r="K388" i="20" s="1"/>
  <c r="D388" i="20"/>
  <c r="E388" i="20" s="1"/>
  <c r="B390" i="20" l="1"/>
  <c r="C389" i="20"/>
  <c r="K389" i="20" s="1"/>
  <c r="D389" i="20"/>
  <c r="E389" i="20" s="1"/>
  <c r="F388" i="20"/>
  <c r="G388" i="20" s="1"/>
  <c r="H388" i="20" s="1"/>
  <c r="I388" i="20" s="1"/>
  <c r="J387" i="20" s="1"/>
  <c r="F389" i="20" l="1"/>
  <c r="G389" i="20" s="1"/>
  <c r="H389" i="20" s="1"/>
  <c r="I389" i="20" s="1"/>
  <c r="J388" i="20" s="1"/>
  <c r="B391" i="20"/>
  <c r="C390" i="20"/>
  <c r="K390" i="20" s="1"/>
  <c r="D390" i="20"/>
  <c r="E390" i="20" s="1"/>
  <c r="B392" i="20" l="1"/>
  <c r="C391" i="20"/>
  <c r="K391" i="20" s="1"/>
  <c r="D391" i="20"/>
  <c r="E391" i="20" s="1"/>
  <c r="F390" i="20"/>
  <c r="G390" i="20" s="1"/>
  <c r="H390" i="20" s="1"/>
  <c r="I390" i="20" s="1"/>
  <c r="J389" i="20" s="1"/>
  <c r="F391" i="20" l="1"/>
  <c r="G391" i="20" s="1"/>
  <c r="H391" i="20" s="1"/>
  <c r="I391" i="20" s="1"/>
  <c r="J390" i="20" s="1"/>
  <c r="B393" i="20"/>
  <c r="C392" i="20"/>
  <c r="K392" i="20" s="1"/>
  <c r="D392" i="20"/>
  <c r="E392" i="20" s="1"/>
  <c r="B394" i="20" l="1"/>
  <c r="C393" i="20"/>
  <c r="K393" i="20" s="1"/>
  <c r="D393" i="20"/>
  <c r="E393" i="20" s="1"/>
  <c r="F392" i="20"/>
  <c r="G392" i="20" s="1"/>
  <c r="H392" i="20" s="1"/>
  <c r="I392" i="20" s="1"/>
  <c r="J391" i="20" s="1"/>
  <c r="F393" i="20" l="1"/>
  <c r="G393" i="20" s="1"/>
  <c r="H393" i="20" s="1"/>
  <c r="I393" i="20" s="1"/>
  <c r="J392" i="20" s="1"/>
  <c r="C394" i="20"/>
  <c r="K394" i="20" s="1"/>
  <c r="B395" i="20"/>
  <c r="D394" i="20"/>
  <c r="E394" i="20" s="1"/>
  <c r="B396" i="20" l="1"/>
  <c r="C395" i="20"/>
  <c r="K395" i="20" s="1"/>
  <c r="D395" i="20"/>
  <c r="E395" i="20" s="1"/>
  <c r="F394" i="20"/>
  <c r="G394" i="20" s="1"/>
  <c r="H394" i="20" s="1"/>
  <c r="I394" i="20" s="1"/>
  <c r="J393" i="20" s="1"/>
  <c r="F395" i="20" l="1"/>
  <c r="G395" i="20" s="1"/>
  <c r="H395" i="20" s="1"/>
  <c r="I395" i="20" s="1"/>
  <c r="J394" i="20" s="1"/>
  <c r="C396" i="20"/>
  <c r="K396" i="20" s="1"/>
  <c r="B397" i="20"/>
  <c r="D396" i="20"/>
  <c r="E396" i="20" s="1"/>
  <c r="F396" i="20" l="1"/>
  <c r="G396" i="20" s="1"/>
  <c r="H396" i="20" s="1"/>
  <c r="I396" i="20" s="1"/>
  <c r="J395" i="20" s="1"/>
  <c r="B398" i="20"/>
  <c r="C397" i="20"/>
  <c r="K397" i="20" s="1"/>
  <c r="D397" i="20"/>
  <c r="E397" i="20" s="1"/>
  <c r="C398" i="20" l="1"/>
  <c r="K398" i="20" s="1"/>
  <c r="B399" i="20"/>
  <c r="D398" i="20"/>
  <c r="E398" i="20" s="1"/>
  <c r="F397" i="20"/>
  <c r="G397" i="20" s="1"/>
  <c r="H397" i="20" s="1"/>
  <c r="I397" i="20" s="1"/>
  <c r="J396" i="20" s="1"/>
  <c r="F398" i="20" l="1"/>
  <c r="G398" i="20" s="1"/>
  <c r="H398" i="20" s="1"/>
  <c r="I398" i="20" s="1"/>
  <c r="J397" i="20" s="1"/>
  <c r="B400" i="20"/>
  <c r="C399" i="20"/>
  <c r="K399" i="20" s="1"/>
  <c r="D399" i="20"/>
  <c r="E399" i="20" s="1"/>
  <c r="C400" i="20" l="1"/>
  <c r="K400" i="20" s="1"/>
  <c r="B401" i="20"/>
  <c r="D400" i="20"/>
  <c r="E400" i="20" s="1"/>
  <c r="F399" i="20"/>
  <c r="G399" i="20" s="1"/>
  <c r="H399" i="20" s="1"/>
  <c r="I399" i="20" s="1"/>
  <c r="J398" i="20" s="1"/>
  <c r="F400" i="20" l="1"/>
  <c r="G400" i="20" s="1"/>
  <c r="H400" i="20" s="1"/>
  <c r="I400" i="20" s="1"/>
  <c r="J399" i="20" s="1"/>
  <c r="B402" i="20"/>
  <c r="C401" i="20"/>
  <c r="K401" i="20" s="1"/>
  <c r="D401" i="20"/>
  <c r="E401" i="20" s="1"/>
  <c r="C402" i="20" l="1"/>
  <c r="K402" i="20" s="1"/>
  <c r="B403" i="20"/>
  <c r="D402" i="20"/>
  <c r="E402" i="20" s="1"/>
  <c r="F401" i="20"/>
  <c r="G401" i="20" s="1"/>
  <c r="H401" i="20" s="1"/>
  <c r="I401" i="20" s="1"/>
  <c r="J400" i="20" s="1"/>
  <c r="F402" i="20" l="1"/>
  <c r="G402" i="20" s="1"/>
  <c r="H402" i="20" s="1"/>
  <c r="I402" i="20" s="1"/>
  <c r="J401" i="20" s="1"/>
  <c r="B404" i="20"/>
  <c r="C403" i="20"/>
  <c r="K403" i="20" s="1"/>
  <c r="D403" i="20"/>
  <c r="E403" i="20" s="1"/>
  <c r="C404" i="20" l="1"/>
  <c r="K404" i="20" s="1"/>
  <c r="B405" i="20"/>
  <c r="D404" i="20"/>
  <c r="E404" i="20" s="1"/>
  <c r="F403" i="20"/>
  <c r="G403" i="20" s="1"/>
  <c r="H403" i="20" s="1"/>
  <c r="I403" i="20" s="1"/>
  <c r="J402" i="20" s="1"/>
  <c r="F404" i="20" l="1"/>
  <c r="G404" i="20" s="1"/>
  <c r="H404" i="20" s="1"/>
  <c r="I404" i="20" s="1"/>
  <c r="J403" i="20" s="1"/>
  <c r="B406" i="20"/>
  <c r="C405" i="20"/>
  <c r="K405" i="20" s="1"/>
  <c r="D405" i="20"/>
  <c r="E405" i="20" s="1"/>
  <c r="C406" i="20" l="1"/>
  <c r="K406" i="20" s="1"/>
  <c r="B407" i="20"/>
  <c r="D406" i="20"/>
  <c r="E406" i="20" s="1"/>
  <c r="F405" i="20"/>
  <c r="G405" i="20" s="1"/>
  <c r="H405" i="20" s="1"/>
  <c r="I405" i="20" s="1"/>
  <c r="J404" i="20" s="1"/>
  <c r="F406" i="20" l="1"/>
  <c r="G406" i="20" s="1"/>
  <c r="H406" i="20" s="1"/>
  <c r="I406" i="20" s="1"/>
  <c r="J405" i="20" s="1"/>
  <c r="B408" i="20"/>
  <c r="C407" i="20"/>
  <c r="K407" i="20" s="1"/>
  <c r="D407" i="20"/>
  <c r="E407" i="20" s="1"/>
  <c r="C408" i="20" l="1"/>
  <c r="K408" i="20" s="1"/>
  <c r="B409" i="20"/>
  <c r="D408" i="20"/>
  <c r="E408" i="20" s="1"/>
  <c r="F407" i="20"/>
  <c r="G407" i="20" s="1"/>
  <c r="H407" i="20" s="1"/>
  <c r="I407" i="20" s="1"/>
  <c r="J406" i="20" s="1"/>
  <c r="B410" i="20" l="1"/>
  <c r="C409" i="20"/>
  <c r="K409" i="20" s="1"/>
  <c r="D409" i="20"/>
  <c r="E409" i="20" s="1"/>
  <c r="F408" i="20"/>
  <c r="G408" i="20" s="1"/>
  <c r="H408" i="20" s="1"/>
  <c r="I408" i="20" s="1"/>
  <c r="J407" i="20" s="1"/>
  <c r="F409" i="20" l="1"/>
  <c r="G409" i="20" s="1"/>
  <c r="H409" i="20" s="1"/>
  <c r="I409" i="20" s="1"/>
  <c r="J408" i="20" s="1"/>
  <c r="C410" i="20"/>
  <c r="K410" i="20" s="1"/>
  <c r="B411" i="20"/>
  <c r="D410" i="20"/>
  <c r="E410" i="20" s="1"/>
  <c r="B412" i="20" l="1"/>
  <c r="C411" i="20"/>
  <c r="K411" i="20" s="1"/>
  <c r="D411" i="20"/>
  <c r="E411" i="20" s="1"/>
  <c r="F410" i="20"/>
  <c r="G410" i="20" s="1"/>
  <c r="H410" i="20" s="1"/>
  <c r="I410" i="20" s="1"/>
  <c r="J409" i="20" s="1"/>
  <c r="F411" i="20" l="1"/>
  <c r="G411" i="20" s="1"/>
  <c r="H411" i="20" s="1"/>
  <c r="I411" i="20" s="1"/>
  <c r="J410" i="20" s="1"/>
  <c r="C412" i="20"/>
  <c r="K412" i="20" s="1"/>
  <c r="B413" i="20"/>
  <c r="D412" i="20"/>
  <c r="E412" i="20" s="1"/>
  <c r="B414" i="20" l="1"/>
  <c r="C413" i="20"/>
  <c r="K413" i="20" s="1"/>
  <c r="D413" i="20"/>
  <c r="E413" i="20" s="1"/>
  <c r="F412" i="20"/>
  <c r="G412" i="20" s="1"/>
  <c r="H412" i="20" s="1"/>
  <c r="I412" i="20" s="1"/>
  <c r="J411" i="20" s="1"/>
  <c r="F413" i="20" l="1"/>
  <c r="G413" i="20" s="1"/>
  <c r="H413" i="20" s="1"/>
  <c r="I413" i="20" s="1"/>
  <c r="J412" i="20" s="1"/>
  <c r="C414" i="20"/>
  <c r="K414" i="20" s="1"/>
  <c r="B415" i="20"/>
  <c r="D414" i="20"/>
  <c r="E414" i="20" s="1"/>
  <c r="B416" i="20" l="1"/>
  <c r="C415" i="20"/>
  <c r="K415" i="20" s="1"/>
  <c r="D415" i="20"/>
  <c r="E415" i="20" s="1"/>
  <c r="F414" i="20"/>
  <c r="G414" i="20" s="1"/>
  <c r="H414" i="20" s="1"/>
  <c r="I414" i="20" s="1"/>
  <c r="J413" i="20" s="1"/>
  <c r="F415" i="20" l="1"/>
  <c r="G415" i="20" s="1"/>
  <c r="H415" i="20" s="1"/>
  <c r="I415" i="20" s="1"/>
  <c r="J414" i="20" s="1"/>
  <c r="C416" i="20"/>
  <c r="K416" i="20" s="1"/>
  <c r="B417" i="20"/>
  <c r="D416" i="20"/>
  <c r="E416" i="20" s="1"/>
  <c r="F416" i="20" l="1"/>
  <c r="G416" i="20" s="1"/>
  <c r="H416" i="20" s="1"/>
  <c r="I416" i="20" s="1"/>
  <c r="J415" i="20" s="1"/>
  <c r="B418" i="20"/>
  <c r="C417" i="20"/>
  <c r="K417" i="20" s="1"/>
  <c r="D417" i="20"/>
  <c r="E417" i="20" s="1"/>
  <c r="C418" i="20" l="1"/>
  <c r="K418" i="20" s="1"/>
  <c r="B419" i="20"/>
  <c r="D418" i="20"/>
  <c r="E418" i="20" s="1"/>
  <c r="F417" i="20"/>
  <c r="G417" i="20" s="1"/>
  <c r="H417" i="20" s="1"/>
  <c r="I417" i="20" s="1"/>
  <c r="J416" i="20" s="1"/>
  <c r="F418" i="20" l="1"/>
  <c r="G418" i="20" s="1"/>
  <c r="H418" i="20" s="1"/>
  <c r="I418" i="20" s="1"/>
  <c r="J417" i="20" s="1"/>
  <c r="B420" i="20"/>
  <c r="C419" i="20"/>
  <c r="K419" i="20" s="1"/>
  <c r="D419" i="20"/>
  <c r="E419" i="20" s="1"/>
  <c r="C420" i="20" l="1"/>
  <c r="K420" i="20" s="1"/>
  <c r="B421" i="20"/>
  <c r="D420" i="20"/>
  <c r="E420" i="20" s="1"/>
  <c r="F419" i="20"/>
  <c r="G419" i="20" s="1"/>
  <c r="H419" i="20" s="1"/>
  <c r="I419" i="20" s="1"/>
  <c r="J418" i="20" s="1"/>
  <c r="B422" i="20" l="1"/>
  <c r="C421" i="20"/>
  <c r="K421" i="20" s="1"/>
  <c r="D421" i="20"/>
  <c r="E421" i="20" s="1"/>
  <c r="F420" i="20"/>
  <c r="G420" i="20" s="1"/>
  <c r="H420" i="20" s="1"/>
  <c r="I420" i="20" s="1"/>
  <c r="J419" i="20" s="1"/>
  <c r="F421" i="20" l="1"/>
  <c r="G421" i="20" s="1"/>
  <c r="H421" i="20" s="1"/>
  <c r="I421" i="20" s="1"/>
  <c r="J420" i="20" s="1"/>
  <c r="C422" i="20"/>
  <c r="K422" i="20" s="1"/>
  <c r="B423" i="20"/>
  <c r="D422" i="20"/>
  <c r="E422" i="20" s="1"/>
  <c r="B424" i="20" l="1"/>
  <c r="C423" i="20"/>
  <c r="K423" i="20" s="1"/>
  <c r="D423" i="20"/>
  <c r="E423" i="20" s="1"/>
  <c r="F422" i="20"/>
  <c r="G422" i="20" s="1"/>
  <c r="H422" i="20" s="1"/>
  <c r="I422" i="20" s="1"/>
  <c r="J421" i="20" s="1"/>
  <c r="F423" i="20" l="1"/>
  <c r="G423" i="20" s="1"/>
  <c r="H423" i="20" s="1"/>
  <c r="I423" i="20" s="1"/>
  <c r="J422" i="20" s="1"/>
  <c r="C424" i="20"/>
  <c r="K424" i="20" s="1"/>
  <c r="B425" i="20"/>
  <c r="D424" i="20"/>
  <c r="E424" i="20" s="1"/>
  <c r="F424" i="20" l="1"/>
  <c r="G424" i="20" s="1"/>
  <c r="H424" i="20" s="1"/>
  <c r="I424" i="20" s="1"/>
  <c r="J423" i="20" s="1"/>
  <c r="B426" i="20"/>
  <c r="C425" i="20"/>
  <c r="K425" i="20" s="1"/>
  <c r="D425" i="20"/>
  <c r="E425" i="20" s="1"/>
  <c r="F425" i="20" l="1"/>
  <c r="G425" i="20" s="1"/>
  <c r="H425" i="20" s="1"/>
  <c r="I425" i="20" s="1"/>
  <c r="J424" i="20" s="1"/>
  <c r="C426" i="20"/>
  <c r="K426" i="20" s="1"/>
  <c r="B427" i="20"/>
  <c r="D426" i="20"/>
  <c r="E426" i="20" s="1"/>
  <c r="B428" i="20" l="1"/>
  <c r="C427" i="20"/>
  <c r="K427" i="20" s="1"/>
  <c r="D427" i="20"/>
  <c r="E427" i="20" s="1"/>
  <c r="F426" i="20"/>
  <c r="G426" i="20" s="1"/>
  <c r="H426" i="20" s="1"/>
  <c r="I426" i="20" s="1"/>
  <c r="J425" i="20" s="1"/>
  <c r="F427" i="20" l="1"/>
  <c r="G427" i="20" s="1"/>
  <c r="H427" i="20" s="1"/>
  <c r="I427" i="20" s="1"/>
  <c r="J426" i="20" s="1"/>
  <c r="C428" i="20"/>
  <c r="K428" i="20" s="1"/>
  <c r="B429" i="20"/>
  <c r="D428" i="20"/>
  <c r="E428" i="20" s="1"/>
  <c r="B430" i="20" l="1"/>
  <c r="C429" i="20"/>
  <c r="K429" i="20" s="1"/>
  <c r="D429" i="20"/>
  <c r="E429" i="20" s="1"/>
  <c r="F428" i="20"/>
  <c r="G428" i="20" s="1"/>
  <c r="H428" i="20" s="1"/>
  <c r="I428" i="20" s="1"/>
  <c r="J427" i="20" s="1"/>
  <c r="F429" i="20" l="1"/>
  <c r="G429" i="20" s="1"/>
  <c r="H429" i="20" s="1"/>
  <c r="I429" i="20" s="1"/>
  <c r="J428" i="20" s="1"/>
  <c r="C430" i="20"/>
  <c r="K430" i="20" s="1"/>
  <c r="B431" i="20"/>
  <c r="D430" i="20"/>
  <c r="E430" i="20" s="1"/>
  <c r="F430" i="20" l="1"/>
  <c r="G430" i="20" s="1"/>
  <c r="H430" i="20" s="1"/>
  <c r="I430" i="20" s="1"/>
  <c r="J429" i="20" s="1"/>
  <c r="B432" i="20"/>
  <c r="C431" i="20"/>
  <c r="K431" i="20" s="1"/>
  <c r="D431" i="20"/>
  <c r="E431" i="20" s="1"/>
  <c r="C432" i="20" l="1"/>
  <c r="K432" i="20" s="1"/>
  <c r="B433" i="20"/>
  <c r="D432" i="20"/>
  <c r="E432" i="20" s="1"/>
  <c r="F431" i="20"/>
  <c r="G431" i="20" s="1"/>
  <c r="H431" i="20" s="1"/>
  <c r="I431" i="20" s="1"/>
  <c r="J430" i="20" s="1"/>
  <c r="F432" i="20" l="1"/>
  <c r="G432" i="20" s="1"/>
  <c r="H432" i="20" s="1"/>
  <c r="I432" i="20" s="1"/>
  <c r="J431" i="20" s="1"/>
  <c r="B434" i="20"/>
  <c r="C433" i="20"/>
  <c r="K433" i="20" s="1"/>
  <c r="D433" i="20"/>
  <c r="E433" i="20" s="1"/>
  <c r="C434" i="20" l="1"/>
  <c r="K434" i="20" s="1"/>
  <c r="B435" i="20"/>
  <c r="D434" i="20"/>
  <c r="E434" i="20" s="1"/>
  <c r="F433" i="20"/>
  <c r="G433" i="20" s="1"/>
  <c r="H433" i="20" s="1"/>
  <c r="I433" i="20" s="1"/>
  <c r="J432" i="20" s="1"/>
  <c r="F434" i="20" l="1"/>
  <c r="G434" i="20" s="1"/>
  <c r="H434" i="20" s="1"/>
  <c r="I434" i="20" s="1"/>
  <c r="J433" i="20" s="1"/>
  <c r="B436" i="20"/>
  <c r="C435" i="20"/>
  <c r="K435" i="20" s="1"/>
  <c r="D435" i="20"/>
  <c r="E435" i="20" s="1"/>
  <c r="F435" i="20" l="1"/>
  <c r="G435" i="20" s="1"/>
  <c r="H435" i="20" s="1"/>
  <c r="I435" i="20" s="1"/>
  <c r="J434" i="20" s="1"/>
  <c r="C436" i="20"/>
  <c r="K436" i="20" s="1"/>
  <c r="B437" i="20"/>
  <c r="D436" i="20"/>
  <c r="E436" i="20" s="1"/>
  <c r="F436" i="20" l="1"/>
  <c r="G436" i="20" s="1"/>
  <c r="H436" i="20" s="1"/>
  <c r="I436" i="20" s="1"/>
  <c r="J435" i="20" s="1"/>
  <c r="B438" i="20"/>
  <c r="C437" i="20"/>
  <c r="K437" i="20" s="1"/>
  <c r="D437" i="20"/>
  <c r="E437" i="20" s="1"/>
  <c r="C438" i="20" l="1"/>
  <c r="K438" i="20" s="1"/>
  <c r="B439" i="20"/>
  <c r="D438" i="20"/>
  <c r="E438" i="20" s="1"/>
  <c r="F437" i="20"/>
  <c r="G437" i="20" s="1"/>
  <c r="H437" i="20" s="1"/>
  <c r="I437" i="20" s="1"/>
  <c r="J436" i="20" s="1"/>
  <c r="F438" i="20" l="1"/>
  <c r="G438" i="20" s="1"/>
  <c r="H438" i="20" s="1"/>
  <c r="I438" i="20" s="1"/>
  <c r="J437" i="20" s="1"/>
  <c r="B440" i="20"/>
  <c r="C439" i="20"/>
  <c r="K439" i="20" s="1"/>
  <c r="D439" i="20"/>
  <c r="E439" i="20" s="1"/>
  <c r="C440" i="20" l="1"/>
  <c r="K440" i="20" s="1"/>
  <c r="B441" i="20"/>
  <c r="D440" i="20"/>
  <c r="E440" i="20" s="1"/>
  <c r="F439" i="20"/>
  <c r="G439" i="20" s="1"/>
  <c r="H439" i="20" s="1"/>
  <c r="I439" i="20" s="1"/>
  <c r="J438" i="20" s="1"/>
  <c r="F440" i="20" l="1"/>
  <c r="G440" i="20" s="1"/>
  <c r="H440" i="20" s="1"/>
  <c r="I440" i="20" s="1"/>
  <c r="J439" i="20" s="1"/>
  <c r="B442" i="20"/>
  <c r="C441" i="20"/>
  <c r="K441" i="20" s="1"/>
  <c r="D441" i="20"/>
  <c r="E441" i="20" s="1"/>
  <c r="C442" i="20" l="1"/>
  <c r="K442" i="20" s="1"/>
  <c r="B443" i="20"/>
  <c r="D442" i="20"/>
  <c r="E442" i="20" s="1"/>
  <c r="F441" i="20"/>
  <c r="G441" i="20" s="1"/>
  <c r="H441" i="20" s="1"/>
  <c r="I441" i="20" s="1"/>
  <c r="J440" i="20" s="1"/>
  <c r="F442" i="20" l="1"/>
  <c r="G442" i="20" s="1"/>
  <c r="H442" i="20" s="1"/>
  <c r="I442" i="20" s="1"/>
  <c r="J441" i="20" s="1"/>
  <c r="B444" i="20"/>
  <c r="C443" i="20"/>
  <c r="K443" i="20" s="1"/>
  <c r="D443" i="20"/>
  <c r="E443" i="20" s="1"/>
  <c r="C444" i="20" l="1"/>
  <c r="K444" i="20" s="1"/>
  <c r="B445" i="20"/>
  <c r="D444" i="20"/>
  <c r="E444" i="20" s="1"/>
  <c r="F443" i="20"/>
  <c r="G443" i="20" s="1"/>
  <c r="H443" i="20" s="1"/>
  <c r="I443" i="20" s="1"/>
  <c r="J442" i="20" s="1"/>
  <c r="F444" i="20" l="1"/>
  <c r="G444" i="20" s="1"/>
  <c r="H444" i="20" s="1"/>
  <c r="I444" i="20" s="1"/>
  <c r="J443" i="20" s="1"/>
  <c r="B446" i="20"/>
  <c r="C445" i="20"/>
  <c r="K445" i="20" s="1"/>
  <c r="D445" i="20"/>
  <c r="E445" i="20" s="1"/>
  <c r="C446" i="20" l="1"/>
  <c r="K446" i="20" s="1"/>
  <c r="B447" i="20"/>
  <c r="D446" i="20"/>
  <c r="E446" i="20" s="1"/>
  <c r="F445" i="20"/>
  <c r="G445" i="20" s="1"/>
  <c r="H445" i="20" s="1"/>
  <c r="I445" i="20" s="1"/>
  <c r="J444" i="20" s="1"/>
  <c r="F446" i="20" l="1"/>
  <c r="G446" i="20" s="1"/>
  <c r="H446" i="20" s="1"/>
  <c r="I446" i="20" s="1"/>
  <c r="J445" i="20" s="1"/>
  <c r="B448" i="20"/>
  <c r="C447" i="20"/>
  <c r="K447" i="20" s="1"/>
  <c r="D447" i="20"/>
  <c r="E447" i="20" s="1"/>
  <c r="C448" i="20" l="1"/>
  <c r="K448" i="20" s="1"/>
  <c r="B449" i="20"/>
  <c r="D448" i="20"/>
  <c r="E448" i="20" s="1"/>
  <c r="F447" i="20"/>
  <c r="G447" i="20" s="1"/>
  <c r="H447" i="20" s="1"/>
  <c r="I447" i="20" s="1"/>
  <c r="J446" i="20" s="1"/>
  <c r="F448" i="20" l="1"/>
  <c r="G448" i="20" s="1"/>
  <c r="H448" i="20" s="1"/>
  <c r="I448" i="20" s="1"/>
  <c r="J447" i="20" s="1"/>
  <c r="B450" i="20"/>
  <c r="C449" i="20"/>
  <c r="K449" i="20" s="1"/>
  <c r="D449" i="20"/>
  <c r="E449" i="20" s="1"/>
  <c r="C450" i="20" l="1"/>
  <c r="K450" i="20" s="1"/>
  <c r="B451" i="20"/>
  <c r="D450" i="20"/>
  <c r="E450" i="20" s="1"/>
  <c r="F449" i="20"/>
  <c r="G449" i="20" s="1"/>
  <c r="H449" i="20" s="1"/>
  <c r="I449" i="20" s="1"/>
  <c r="J448" i="20" s="1"/>
  <c r="F450" i="20" l="1"/>
  <c r="G450" i="20" s="1"/>
  <c r="H450" i="20" s="1"/>
  <c r="I450" i="20" s="1"/>
  <c r="J449" i="20" s="1"/>
  <c r="B452" i="20"/>
  <c r="C451" i="20"/>
  <c r="K451" i="20" s="1"/>
  <c r="D451" i="20"/>
  <c r="E451" i="20" s="1"/>
  <c r="B453" i="20" l="1"/>
  <c r="C452" i="20"/>
  <c r="K452" i="20" s="1"/>
  <c r="D452" i="20"/>
  <c r="E452" i="20" s="1"/>
  <c r="F451" i="20"/>
  <c r="G451" i="20" s="1"/>
  <c r="H451" i="20" s="1"/>
  <c r="I451" i="20" s="1"/>
  <c r="J450" i="20" s="1"/>
  <c r="F452" i="20" l="1"/>
  <c r="G452" i="20" s="1"/>
  <c r="H452" i="20" s="1"/>
  <c r="I452" i="20" s="1"/>
  <c r="J451" i="20" s="1"/>
  <c r="C453" i="20"/>
  <c r="K453" i="20" s="1"/>
  <c r="B454" i="20"/>
  <c r="D453" i="20"/>
  <c r="E453" i="20" s="1"/>
  <c r="B455" i="20" l="1"/>
  <c r="C454" i="20"/>
  <c r="K454" i="20" s="1"/>
  <c r="D454" i="20"/>
  <c r="E454" i="20" s="1"/>
  <c r="F453" i="20"/>
  <c r="G453" i="20" s="1"/>
  <c r="H453" i="20" s="1"/>
  <c r="I453" i="20" s="1"/>
  <c r="J452" i="20" s="1"/>
  <c r="F454" i="20" l="1"/>
  <c r="G454" i="20" s="1"/>
  <c r="H454" i="20" s="1"/>
  <c r="I454" i="20" s="1"/>
  <c r="J453" i="20" s="1"/>
  <c r="C455" i="20"/>
  <c r="K455" i="20" s="1"/>
  <c r="B456" i="20"/>
  <c r="D455" i="20"/>
  <c r="E455" i="20" s="1"/>
  <c r="B457" i="20" l="1"/>
  <c r="C456" i="20"/>
  <c r="K456" i="20" s="1"/>
  <c r="D456" i="20"/>
  <c r="E456" i="20" s="1"/>
  <c r="F455" i="20"/>
  <c r="G455" i="20" s="1"/>
  <c r="H455" i="20" s="1"/>
  <c r="I455" i="20" s="1"/>
  <c r="J454" i="20" s="1"/>
  <c r="F456" i="20" l="1"/>
  <c r="G456" i="20" s="1"/>
  <c r="H456" i="20" s="1"/>
  <c r="I456" i="20" s="1"/>
  <c r="J455" i="20" s="1"/>
  <c r="C457" i="20"/>
  <c r="K457" i="20" s="1"/>
  <c r="B458" i="20"/>
  <c r="D457" i="20"/>
  <c r="E457" i="20" s="1"/>
  <c r="B459" i="20" l="1"/>
  <c r="C458" i="20"/>
  <c r="K458" i="20" s="1"/>
  <c r="D458" i="20"/>
  <c r="E458" i="20" s="1"/>
  <c r="F457" i="20"/>
  <c r="G457" i="20" s="1"/>
  <c r="H457" i="20" s="1"/>
  <c r="I457" i="20" s="1"/>
  <c r="J456" i="20" s="1"/>
  <c r="F458" i="20" l="1"/>
  <c r="G458" i="20" s="1"/>
  <c r="H458" i="20" s="1"/>
  <c r="I458" i="20" s="1"/>
  <c r="J457" i="20" s="1"/>
  <c r="C459" i="20"/>
  <c r="K459" i="20" s="1"/>
  <c r="B460" i="20"/>
  <c r="D459" i="20"/>
  <c r="E459" i="20" s="1"/>
  <c r="F459" i="20" l="1"/>
  <c r="G459" i="20" s="1"/>
  <c r="H459" i="20" s="1"/>
  <c r="I459" i="20" s="1"/>
  <c r="J458" i="20" s="1"/>
  <c r="B461" i="20"/>
  <c r="C460" i="20"/>
  <c r="K460" i="20" s="1"/>
  <c r="D460" i="20"/>
  <c r="E460" i="20" s="1"/>
  <c r="C461" i="20" l="1"/>
  <c r="K461" i="20" s="1"/>
  <c r="B462" i="20"/>
  <c r="D461" i="20"/>
  <c r="E461" i="20" s="1"/>
  <c r="F460" i="20"/>
  <c r="G460" i="20" s="1"/>
  <c r="H460" i="20" s="1"/>
  <c r="I460" i="20" s="1"/>
  <c r="J459" i="20" s="1"/>
  <c r="F461" i="20" l="1"/>
  <c r="G461" i="20" s="1"/>
  <c r="H461" i="20" s="1"/>
  <c r="I461" i="20" s="1"/>
  <c r="J460" i="20" s="1"/>
  <c r="B463" i="20"/>
  <c r="C462" i="20"/>
  <c r="K462" i="20" s="1"/>
  <c r="D462" i="20"/>
  <c r="E462" i="20" s="1"/>
  <c r="C463" i="20" l="1"/>
  <c r="K463" i="20" s="1"/>
  <c r="B464" i="20"/>
  <c r="D463" i="20"/>
  <c r="E463" i="20" s="1"/>
  <c r="F462" i="20"/>
  <c r="G462" i="20" s="1"/>
  <c r="H462" i="20" s="1"/>
  <c r="I462" i="20" s="1"/>
  <c r="J461" i="20" s="1"/>
  <c r="F463" i="20" l="1"/>
  <c r="G463" i="20" s="1"/>
  <c r="H463" i="20" s="1"/>
  <c r="I463" i="20" s="1"/>
  <c r="J462" i="20" s="1"/>
  <c r="B465" i="20"/>
  <c r="C464" i="20"/>
  <c r="K464" i="20" s="1"/>
  <c r="D464" i="20"/>
  <c r="E464" i="20" s="1"/>
  <c r="C465" i="20" l="1"/>
  <c r="K465" i="20" s="1"/>
  <c r="B466" i="20"/>
  <c r="D465" i="20"/>
  <c r="E465" i="20" s="1"/>
  <c r="F464" i="20"/>
  <c r="G464" i="20" s="1"/>
  <c r="H464" i="20" s="1"/>
  <c r="I464" i="20" s="1"/>
  <c r="J463" i="20" s="1"/>
  <c r="F465" i="20" l="1"/>
  <c r="G465" i="20" s="1"/>
  <c r="H465" i="20" s="1"/>
  <c r="I465" i="20" s="1"/>
  <c r="J464" i="20" s="1"/>
  <c r="B467" i="20"/>
  <c r="C466" i="20"/>
  <c r="K466" i="20" s="1"/>
  <c r="D466" i="20"/>
  <c r="E466" i="20" s="1"/>
  <c r="C467" i="20" l="1"/>
  <c r="K467" i="20" s="1"/>
  <c r="B468" i="20"/>
  <c r="D467" i="20"/>
  <c r="E467" i="20" s="1"/>
  <c r="F466" i="20"/>
  <c r="G466" i="20" s="1"/>
  <c r="H466" i="20" s="1"/>
  <c r="I466" i="20" s="1"/>
  <c r="J465" i="20" s="1"/>
  <c r="F467" i="20" l="1"/>
  <c r="G467" i="20" s="1"/>
  <c r="H467" i="20" s="1"/>
  <c r="I467" i="20" s="1"/>
  <c r="J466" i="20" s="1"/>
  <c r="B469" i="20"/>
  <c r="C468" i="20"/>
  <c r="K468" i="20" s="1"/>
  <c r="D468" i="20"/>
  <c r="E468" i="20" s="1"/>
  <c r="C469" i="20" l="1"/>
  <c r="K469" i="20" s="1"/>
  <c r="B470" i="20"/>
  <c r="D469" i="20"/>
  <c r="E469" i="20" s="1"/>
  <c r="F468" i="20"/>
  <c r="G468" i="20" s="1"/>
  <c r="H468" i="20" s="1"/>
  <c r="I468" i="20" s="1"/>
  <c r="J467" i="20" s="1"/>
  <c r="F469" i="20" l="1"/>
  <c r="G469" i="20" s="1"/>
  <c r="H469" i="20" s="1"/>
  <c r="I469" i="20" s="1"/>
  <c r="J468" i="20" s="1"/>
  <c r="B471" i="20"/>
  <c r="C470" i="20"/>
  <c r="K470" i="20" s="1"/>
  <c r="D470" i="20"/>
  <c r="E470" i="20" s="1"/>
  <c r="C471" i="20" l="1"/>
  <c r="K471" i="20" s="1"/>
  <c r="B472" i="20"/>
  <c r="D471" i="20"/>
  <c r="E471" i="20" s="1"/>
  <c r="F470" i="20"/>
  <c r="G470" i="20" s="1"/>
  <c r="H470" i="20" s="1"/>
  <c r="I470" i="20" s="1"/>
  <c r="J469" i="20" s="1"/>
  <c r="F471" i="20" l="1"/>
  <c r="G471" i="20" s="1"/>
  <c r="H471" i="20" s="1"/>
  <c r="I471" i="20" s="1"/>
  <c r="J470" i="20" s="1"/>
  <c r="B473" i="20"/>
  <c r="C472" i="20"/>
  <c r="K472" i="20" s="1"/>
  <c r="D472" i="20"/>
  <c r="E472" i="20" s="1"/>
  <c r="C473" i="20" l="1"/>
  <c r="K473" i="20" s="1"/>
  <c r="B474" i="20"/>
  <c r="D473" i="20"/>
  <c r="E473" i="20" s="1"/>
  <c r="F472" i="20"/>
  <c r="G472" i="20" s="1"/>
  <c r="H472" i="20" s="1"/>
  <c r="I472" i="20" s="1"/>
  <c r="J471" i="20" s="1"/>
  <c r="F473" i="20" l="1"/>
  <c r="G473" i="20" s="1"/>
  <c r="H473" i="20" s="1"/>
  <c r="I473" i="20" s="1"/>
  <c r="J472" i="20" s="1"/>
  <c r="B475" i="20"/>
  <c r="C474" i="20"/>
  <c r="K474" i="20" s="1"/>
  <c r="D474" i="20"/>
  <c r="E474" i="20" s="1"/>
  <c r="B476" i="20" l="1"/>
  <c r="C475" i="20"/>
  <c r="K475" i="20" s="1"/>
  <c r="D475" i="20"/>
  <c r="E475" i="20" s="1"/>
  <c r="F474" i="20"/>
  <c r="G474" i="20" s="1"/>
  <c r="H474" i="20" s="1"/>
  <c r="I474" i="20" s="1"/>
  <c r="J473" i="20" s="1"/>
  <c r="F475" i="20" l="1"/>
  <c r="G475" i="20" s="1"/>
  <c r="H475" i="20" s="1"/>
  <c r="I475" i="20" s="1"/>
  <c r="J474" i="20" s="1"/>
  <c r="B477" i="20"/>
  <c r="C476" i="20"/>
  <c r="K476" i="20" s="1"/>
  <c r="D476" i="20"/>
  <c r="E476" i="20" s="1"/>
  <c r="B478" i="20" l="1"/>
  <c r="C477" i="20"/>
  <c r="K477" i="20" s="1"/>
  <c r="D477" i="20"/>
  <c r="E477" i="20" s="1"/>
  <c r="F476" i="20"/>
  <c r="G476" i="20" s="1"/>
  <c r="H476" i="20" s="1"/>
  <c r="I476" i="20" s="1"/>
  <c r="J475" i="20" s="1"/>
  <c r="F477" i="20" l="1"/>
  <c r="G477" i="20" s="1"/>
  <c r="H477" i="20" s="1"/>
  <c r="I477" i="20" s="1"/>
  <c r="J476" i="20" s="1"/>
  <c r="C478" i="20"/>
  <c r="K478" i="20" s="1"/>
  <c r="B479" i="20"/>
  <c r="D478" i="20"/>
  <c r="E478" i="20" s="1"/>
  <c r="F478" i="20" l="1"/>
  <c r="G478" i="20" s="1"/>
  <c r="H478" i="20" s="1"/>
  <c r="I478" i="20" s="1"/>
  <c r="J477" i="20" s="1"/>
  <c r="B480" i="20"/>
  <c r="C479" i="20"/>
  <c r="K479" i="20" s="1"/>
  <c r="D479" i="20"/>
  <c r="E479" i="20" s="1"/>
  <c r="B481" i="20" l="1"/>
  <c r="C480" i="20"/>
  <c r="D480" i="20"/>
  <c r="E480" i="20" s="1"/>
  <c r="F479" i="20"/>
  <c r="G479" i="20" s="1"/>
  <c r="H479" i="20" s="1"/>
  <c r="I479" i="20" s="1"/>
  <c r="J478" i="20" s="1"/>
  <c r="F480" i="20" l="1"/>
  <c r="G480" i="20" s="1"/>
  <c r="H480" i="20" s="1"/>
  <c r="I480" i="20" s="1"/>
  <c r="J479" i="20" s="1"/>
  <c r="B482" i="20"/>
  <c r="C481" i="20"/>
  <c r="K481" i="20" s="1"/>
  <c r="D481" i="20"/>
  <c r="E481" i="20" s="1"/>
  <c r="K480" i="20" l="1"/>
  <c r="B483" i="20"/>
  <c r="C482" i="20"/>
  <c r="K482" i="20" s="1"/>
  <c r="D482" i="20"/>
  <c r="E482" i="20" s="1"/>
  <c r="F481" i="20"/>
  <c r="G481" i="20" s="1"/>
  <c r="H481" i="20" s="1"/>
  <c r="I481" i="20" s="1"/>
  <c r="J480" i="20" s="1"/>
  <c r="F482" i="20" l="1"/>
  <c r="G482" i="20" s="1"/>
  <c r="H482" i="20" s="1"/>
  <c r="I482" i="20" s="1"/>
  <c r="J481" i="20" s="1"/>
  <c r="B484" i="20"/>
  <c r="C483" i="20"/>
  <c r="K483" i="20" s="1"/>
  <c r="D483" i="20"/>
  <c r="E483" i="20" s="1"/>
  <c r="B485" i="20" l="1"/>
  <c r="C484" i="20"/>
  <c r="K484" i="20" s="1"/>
  <c r="D484" i="20"/>
  <c r="E484" i="20" s="1"/>
  <c r="F483" i="20"/>
  <c r="G483" i="20" s="1"/>
  <c r="H483" i="20" s="1"/>
  <c r="I483" i="20" s="1"/>
  <c r="J482" i="20" s="1"/>
  <c r="F484" i="20" l="1"/>
  <c r="G484" i="20" s="1"/>
  <c r="H484" i="20" s="1"/>
  <c r="I484" i="20" s="1"/>
  <c r="J483" i="20" s="1"/>
  <c r="B486" i="20"/>
  <c r="C485" i="20"/>
  <c r="K485" i="20" s="1"/>
  <c r="D485" i="20"/>
  <c r="E485" i="20" s="1"/>
  <c r="B487" i="20" l="1"/>
  <c r="C486" i="20"/>
  <c r="K486" i="20" s="1"/>
  <c r="D486" i="20"/>
  <c r="E486" i="20" s="1"/>
  <c r="F485" i="20"/>
  <c r="G485" i="20" s="1"/>
  <c r="H485" i="20" s="1"/>
  <c r="I485" i="20" s="1"/>
  <c r="J484" i="20" s="1"/>
  <c r="F486" i="20" l="1"/>
  <c r="G486" i="20" s="1"/>
  <c r="H486" i="20" s="1"/>
  <c r="I486" i="20" s="1"/>
  <c r="J485" i="20" s="1"/>
  <c r="B488" i="20"/>
  <c r="C487" i="20"/>
  <c r="K487" i="20" s="1"/>
  <c r="D487" i="20"/>
  <c r="E487" i="20" s="1"/>
  <c r="B489" i="20" l="1"/>
  <c r="C488" i="20"/>
  <c r="K488" i="20" s="1"/>
  <c r="D488" i="20"/>
  <c r="E488" i="20" s="1"/>
  <c r="F487" i="20"/>
  <c r="G487" i="20" s="1"/>
  <c r="H487" i="20" s="1"/>
  <c r="I487" i="20" s="1"/>
  <c r="J486" i="20" s="1"/>
  <c r="F488" i="20" l="1"/>
  <c r="G488" i="20" s="1"/>
  <c r="H488" i="20" s="1"/>
  <c r="I488" i="20" s="1"/>
  <c r="J487" i="20" s="1"/>
  <c r="B490" i="20"/>
  <c r="C489" i="20"/>
  <c r="K489" i="20" s="1"/>
  <c r="D489" i="20"/>
  <c r="E489" i="20" s="1"/>
  <c r="B491" i="20" l="1"/>
  <c r="C490" i="20"/>
  <c r="K490" i="20" s="1"/>
  <c r="D490" i="20"/>
  <c r="E490" i="20" s="1"/>
  <c r="F489" i="20"/>
  <c r="G489" i="20" s="1"/>
  <c r="H489" i="20" s="1"/>
  <c r="I489" i="20" s="1"/>
  <c r="J488" i="20" s="1"/>
  <c r="F490" i="20" l="1"/>
  <c r="G490" i="20" s="1"/>
  <c r="H490" i="20" s="1"/>
  <c r="I490" i="20" s="1"/>
  <c r="J489" i="20" s="1"/>
  <c r="B492" i="20"/>
  <c r="C491" i="20"/>
  <c r="K491" i="20" s="1"/>
  <c r="D491" i="20"/>
  <c r="E491" i="20" s="1"/>
  <c r="B493" i="20" l="1"/>
  <c r="C492" i="20"/>
  <c r="K492" i="20" s="1"/>
  <c r="D492" i="20"/>
  <c r="E492" i="20" s="1"/>
  <c r="F491" i="20"/>
  <c r="G491" i="20" s="1"/>
  <c r="H491" i="20" s="1"/>
  <c r="I491" i="20" s="1"/>
  <c r="J490" i="20" s="1"/>
  <c r="F492" i="20" l="1"/>
  <c r="G492" i="20" s="1"/>
  <c r="H492" i="20" s="1"/>
  <c r="I492" i="20" s="1"/>
  <c r="J491" i="20" s="1"/>
  <c r="C493" i="20"/>
  <c r="K493" i="20" s="1"/>
  <c r="B494" i="20"/>
  <c r="D493" i="20"/>
  <c r="E493" i="20" s="1"/>
  <c r="F493" i="20" l="1"/>
  <c r="G493" i="20" s="1"/>
  <c r="H493" i="20" s="1"/>
  <c r="I493" i="20" s="1"/>
  <c r="J492" i="20" s="1"/>
  <c r="B495" i="20"/>
  <c r="C494" i="20"/>
  <c r="K494" i="20" s="1"/>
  <c r="D494" i="20"/>
  <c r="E494" i="20" s="1"/>
  <c r="C495" i="20" l="1"/>
  <c r="K495" i="20" s="1"/>
  <c r="B496" i="20"/>
  <c r="D495" i="20"/>
  <c r="E495" i="20" s="1"/>
  <c r="F494" i="20"/>
  <c r="G494" i="20" s="1"/>
  <c r="H494" i="20" s="1"/>
  <c r="I494" i="20" s="1"/>
  <c r="J493" i="20" s="1"/>
  <c r="F495" i="20" l="1"/>
  <c r="G495" i="20" s="1"/>
  <c r="H495" i="20" s="1"/>
  <c r="I495" i="20" s="1"/>
  <c r="J494" i="20" s="1"/>
  <c r="B497" i="20"/>
  <c r="C496" i="20"/>
  <c r="K496" i="20" s="1"/>
  <c r="D496" i="20"/>
  <c r="E496" i="20" s="1"/>
  <c r="C497" i="20" l="1"/>
  <c r="K497" i="20" s="1"/>
  <c r="B498" i="20"/>
  <c r="D497" i="20"/>
  <c r="E497" i="20" s="1"/>
  <c r="F496" i="20"/>
  <c r="G496" i="20" s="1"/>
  <c r="H496" i="20" s="1"/>
  <c r="I496" i="20" s="1"/>
  <c r="J495" i="20" s="1"/>
  <c r="F497" i="20" l="1"/>
  <c r="G497" i="20" s="1"/>
  <c r="H497" i="20" s="1"/>
  <c r="I497" i="20" s="1"/>
  <c r="J496" i="20" s="1"/>
  <c r="B499" i="20"/>
  <c r="C498" i="20"/>
  <c r="K498" i="20" s="1"/>
  <c r="D498" i="20"/>
  <c r="E498" i="20" s="1"/>
  <c r="C499" i="20" l="1"/>
  <c r="K499" i="20" s="1"/>
  <c r="B500" i="20"/>
  <c r="D499" i="20"/>
  <c r="E499" i="20" s="1"/>
  <c r="F498" i="20"/>
  <c r="G498" i="20" s="1"/>
  <c r="H498" i="20" s="1"/>
  <c r="I498" i="20" s="1"/>
  <c r="J497" i="20" s="1"/>
  <c r="F499" i="20" l="1"/>
  <c r="G499" i="20" s="1"/>
  <c r="H499" i="20" s="1"/>
  <c r="I499" i="20" s="1"/>
  <c r="J498" i="20" s="1"/>
  <c r="B501" i="20"/>
  <c r="C500" i="20"/>
  <c r="K500" i="20" s="1"/>
  <c r="D500" i="20"/>
  <c r="E500" i="20" s="1"/>
  <c r="C501" i="20" l="1"/>
  <c r="K501" i="20" s="1"/>
  <c r="B502" i="20"/>
  <c r="D501" i="20"/>
  <c r="E501" i="20" s="1"/>
  <c r="F500" i="20"/>
  <c r="G500" i="20" s="1"/>
  <c r="H500" i="20" s="1"/>
  <c r="I500" i="20" s="1"/>
  <c r="J499" i="20" s="1"/>
  <c r="F501" i="20" l="1"/>
  <c r="G501" i="20" s="1"/>
  <c r="H501" i="20" s="1"/>
  <c r="I501" i="20" s="1"/>
  <c r="J500" i="20" s="1"/>
  <c r="B503" i="20"/>
  <c r="C502" i="20"/>
  <c r="K502" i="20" s="1"/>
  <c r="D502" i="20"/>
  <c r="E502" i="20" s="1"/>
  <c r="C503" i="20" l="1"/>
  <c r="K503" i="20" s="1"/>
  <c r="B504" i="20"/>
  <c r="D503" i="20"/>
  <c r="E503" i="20" s="1"/>
  <c r="F502" i="20"/>
  <c r="G502" i="20" s="1"/>
  <c r="H502" i="20" s="1"/>
  <c r="I502" i="20" s="1"/>
  <c r="J501" i="20" s="1"/>
  <c r="F503" i="20" l="1"/>
  <c r="G503" i="20" s="1"/>
  <c r="H503" i="20" s="1"/>
  <c r="I503" i="20" s="1"/>
  <c r="J502" i="20" s="1"/>
  <c r="B505" i="20"/>
  <c r="C504" i="20"/>
  <c r="K504" i="20" s="1"/>
  <c r="D504" i="20"/>
  <c r="E504" i="20" s="1"/>
  <c r="C505" i="20" l="1"/>
  <c r="K505" i="20" s="1"/>
  <c r="B506" i="20"/>
  <c r="D505" i="20"/>
  <c r="E505" i="20" s="1"/>
  <c r="F504" i="20"/>
  <c r="G504" i="20" s="1"/>
  <c r="H504" i="20" s="1"/>
  <c r="I504" i="20" s="1"/>
  <c r="J503" i="20" s="1"/>
  <c r="F505" i="20" l="1"/>
  <c r="G505" i="20" s="1"/>
  <c r="H505" i="20" s="1"/>
  <c r="I505" i="20" s="1"/>
  <c r="J504" i="20" s="1"/>
  <c r="B507" i="20"/>
  <c r="C506" i="20"/>
  <c r="K506" i="20" s="1"/>
  <c r="D506" i="20"/>
  <c r="E506" i="20" s="1"/>
  <c r="C507" i="20" l="1"/>
  <c r="K507" i="20" s="1"/>
  <c r="B508" i="20"/>
  <c r="D507" i="20"/>
  <c r="E507" i="20" s="1"/>
  <c r="F506" i="20"/>
  <c r="G506" i="20" s="1"/>
  <c r="H506" i="20" s="1"/>
  <c r="I506" i="20" s="1"/>
  <c r="J505" i="20" s="1"/>
  <c r="F507" i="20" l="1"/>
  <c r="G507" i="20" s="1"/>
  <c r="H507" i="20" s="1"/>
  <c r="I507" i="20" s="1"/>
  <c r="J506" i="20" s="1"/>
  <c r="B509" i="20"/>
  <c r="C508" i="20"/>
  <c r="K508" i="20" s="1"/>
  <c r="D508" i="20"/>
  <c r="E508" i="20" s="1"/>
  <c r="C509" i="20" l="1"/>
  <c r="K509" i="20" s="1"/>
  <c r="B510" i="20"/>
  <c r="D509" i="20"/>
  <c r="E509" i="20" s="1"/>
  <c r="F508" i="20"/>
  <c r="G508" i="20" s="1"/>
  <c r="H508" i="20" s="1"/>
  <c r="I508" i="20" s="1"/>
  <c r="J507" i="20" s="1"/>
  <c r="F509" i="20" l="1"/>
  <c r="G509" i="20" s="1"/>
  <c r="H509" i="20" s="1"/>
  <c r="I509" i="20" s="1"/>
  <c r="J508" i="20" s="1"/>
  <c r="B511" i="20"/>
  <c r="C510" i="20"/>
  <c r="K510" i="20" s="1"/>
  <c r="D510" i="20"/>
  <c r="E510" i="20" s="1"/>
  <c r="C511" i="20" l="1"/>
  <c r="K511" i="20" s="1"/>
  <c r="B512" i="20"/>
  <c r="D511" i="20"/>
  <c r="E511" i="20" s="1"/>
  <c r="F510" i="20"/>
  <c r="G510" i="20" s="1"/>
  <c r="H510" i="20" s="1"/>
  <c r="I510" i="20" s="1"/>
  <c r="J509" i="20" s="1"/>
  <c r="F511" i="20" l="1"/>
  <c r="G511" i="20" s="1"/>
  <c r="H511" i="20" s="1"/>
  <c r="I511" i="20" s="1"/>
  <c r="J510" i="20" s="1"/>
  <c r="B513" i="20"/>
  <c r="C512" i="20"/>
  <c r="K512" i="20" s="1"/>
  <c r="D512" i="20"/>
  <c r="E512" i="20" s="1"/>
  <c r="C513" i="20" l="1"/>
  <c r="K513" i="20" s="1"/>
  <c r="B514" i="20"/>
  <c r="D513" i="20"/>
  <c r="E513" i="20" s="1"/>
  <c r="F512" i="20"/>
  <c r="G512" i="20" s="1"/>
  <c r="H512" i="20" s="1"/>
  <c r="I512" i="20" s="1"/>
  <c r="J511" i="20" s="1"/>
  <c r="F513" i="20" l="1"/>
  <c r="G513" i="20" s="1"/>
  <c r="H513" i="20" s="1"/>
  <c r="I513" i="20" s="1"/>
  <c r="J512" i="20" s="1"/>
  <c r="B515" i="20"/>
  <c r="C514" i="20"/>
  <c r="K514" i="20" s="1"/>
  <c r="D514" i="20"/>
  <c r="E514" i="20" s="1"/>
  <c r="C515" i="20" l="1"/>
  <c r="K515" i="20" s="1"/>
  <c r="B516" i="20"/>
  <c r="D515" i="20"/>
  <c r="E515" i="20" s="1"/>
  <c r="F514" i="20"/>
  <c r="G514" i="20" s="1"/>
  <c r="H514" i="20" s="1"/>
  <c r="I514" i="20" s="1"/>
  <c r="J513" i="20" s="1"/>
  <c r="F515" i="20" l="1"/>
  <c r="G515" i="20" s="1"/>
  <c r="H515" i="20" s="1"/>
  <c r="I515" i="20" s="1"/>
  <c r="J514" i="20" s="1"/>
  <c r="B517" i="20"/>
  <c r="C516" i="20"/>
  <c r="K516" i="20" s="1"/>
  <c r="D516" i="20"/>
  <c r="E516" i="20" s="1"/>
  <c r="C517" i="20" l="1"/>
  <c r="K517" i="20" s="1"/>
  <c r="B518" i="20"/>
  <c r="D517" i="20"/>
  <c r="E517" i="20" s="1"/>
  <c r="F516" i="20"/>
  <c r="G516" i="20" s="1"/>
  <c r="H516" i="20" s="1"/>
  <c r="I516" i="20" s="1"/>
  <c r="J515" i="20" s="1"/>
  <c r="F517" i="20" l="1"/>
  <c r="G517" i="20" s="1"/>
  <c r="H517" i="20" s="1"/>
  <c r="I517" i="20" s="1"/>
  <c r="J516" i="20" s="1"/>
  <c r="B519" i="20"/>
  <c r="C518" i="20"/>
  <c r="K518" i="20" s="1"/>
  <c r="D518" i="20"/>
  <c r="E518" i="20" s="1"/>
  <c r="C519" i="20" l="1"/>
  <c r="K519" i="20" s="1"/>
  <c r="B520" i="20"/>
  <c r="D519" i="20"/>
  <c r="E519" i="20" s="1"/>
  <c r="F518" i="20"/>
  <c r="G518" i="20" s="1"/>
  <c r="H518" i="20" s="1"/>
  <c r="I518" i="20" s="1"/>
  <c r="J517" i="20" s="1"/>
  <c r="F519" i="20" l="1"/>
  <c r="G519" i="20" s="1"/>
  <c r="H519" i="20" s="1"/>
  <c r="I519" i="20" s="1"/>
  <c r="J518" i="20" s="1"/>
  <c r="B521" i="20"/>
  <c r="C520" i="20"/>
  <c r="K520" i="20" s="1"/>
  <c r="D520" i="20"/>
  <c r="E520" i="20" s="1"/>
  <c r="C521" i="20" l="1"/>
  <c r="K521" i="20" s="1"/>
  <c r="B522" i="20"/>
  <c r="D521" i="20"/>
  <c r="E521" i="20" s="1"/>
  <c r="F520" i="20"/>
  <c r="G520" i="20" s="1"/>
  <c r="H520" i="20" s="1"/>
  <c r="I520" i="20" s="1"/>
  <c r="J519" i="20" s="1"/>
  <c r="B523" i="20" l="1"/>
  <c r="C522" i="20"/>
  <c r="K522" i="20" s="1"/>
  <c r="D522" i="20"/>
  <c r="E522" i="20" s="1"/>
  <c r="F521" i="20"/>
  <c r="G521" i="20" s="1"/>
  <c r="H521" i="20" s="1"/>
  <c r="I521" i="20" s="1"/>
  <c r="J520" i="20" s="1"/>
  <c r="F522" i="20" l="1"/>
  <c r="G522" i="20" s="1"/>
  <c r="H522" i="20" s="1"/>
  <c r="I522" i="20" s="1"/>
  <c r="J521" i="20" s="1"/>
  <c r="C523" i="20"/>
  <c r="K523" i="20" s="1"/>
  <c r="B524" i="20"/>
  <c r="D523" i="20"/>
  <c r="E523" i="20" s="1"/>
  <c r="B525" i="20" l="1"/>
  <c r="C524" i="20"/>
  <c r="K524" i="20" s="1"/>
  <c r="D524" i="20"/>
  <c r="E524" i="20" s="1"/>
  <c r="F523" i="20"/>
  <c r="G523" i="20" s="1"/>
  <c r="H523" i="20" s="1"/>
  <c r="I523" i="20" s="1"/>
  <c r="J522" i="20" s="1"/>
  <c r="F524" i="20" l="1"/>
  <c r="G524" i="20" s="1"/>
  <c r="H524" i="20" s="1"/>
  <c r="I524" i="20" s="1"/>
  <c r="J523" i="20" s="1"/>
  <c r="C525" i="20"/>
  <c r="D525" i="20"/>
  <c r="E525" i="20" s="1"/>
  <c r="F525" i="20" l="1"/>
  <c r="G525" i="20" s="1"/>
  <c r="H525" i="20" s="1"/>
  <c r="I525" i="20" s="1"/>
  <c r="K525" i="20" s="1"/>
  <c r="J524" i="20" l="1"/>
  <c r="J525" i="20" s="1"/>
  <c r="K24" i="20"/>
  <c r="H20" i="20" s="1"/>
  <c r="I20" i="20" s="1"/>
  <c r="J20" i="20" s="1"/>
  <c r="U6" i="17" l="1"/>
  <c r="I5" i="17" l="1"/>
  <c r="X5" i="17"/>
  <c r="V6" i="17"/>
  <c r="W6" i="17" s="1"/>
  <c r="I36" i="17" l="1"/>
  <c r="I37" i="17"/>
  <c r="I38" i="17"/>
  <c r="I39" i="17"/>
  <c r="I40" i="17"/>
  <c r="I41" i="17"/>
  <c r="I42" i="17"/>
  <c r="I43" i="17"/>
  <c r="I44" i="17"/>
  <c r="T7" i="17"/>
  <c r="V7" i="17" s="1"/>
  <c r="W7" i="17" s="1"/>
  <c r="Y6" i="17"/>
  <c r="I31" i="17"/>
  <c r="I32" i="17"/>
  <c r="I33" i="17"/>
  <c r="I34" i="17"/>
  <c r="I3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X6" i="17"/>
  <c r="I6" i="17"/>
  <c r="K6" i="17" s="1"/>
  <c r="I7" i="17"/>
  <c r="K7" i="17" s="1"/>
  <c r="I8" i="17"/>
  <c r="K8" i="17" s="1"/>
  <c r="I9" i="17"/>
  <c r="K9" i="17" s="1"/>
  <c r="I10" i="17"/>
  <c r="K10" i="17" s="1"/>
  <c r="J12" i="15" s="1"/>
  <c r="I11" i="17"/>
  <c r="K11" i="17" s="1"/>
  <c r="I12" i="17"/>
  <c r="K12" i="17" s="1"/>
  <c r="I13" i="17"/>
  <c r="K13" i="17" s="1"/>
  <c r="I14" i="17"/>
  <c r="K14" i="17" s="1"/>
  <c r="I15" i="17"/>
  <c r="K15" i="17" s="1"/>
  <c r="J13" i="15" s="1"/>
  <c r="Z6" i="17" l="1"/>
  <c r="T8" i="17"/>
  <c r="V8" i="17" s="1"/>
  <c r="W8" i="17" s="1"/>
  <c r="Y8" i="17" s="1"/>
  <c r="Y7" i="17"/>
  <c r="X7" i="17"/>
  <c r="Z7" i="17" l="1"/>
  <c r="T9" i="17"/>
  <c r="X8" i="17"/>
  <c r="Z8" i="17" s="1"/>
  <c r="V9" i="17" l="1"/>
  <c r="W9" i="17" s="1"/>
  <c r="Y9" i="17" s="1"/>
  <c r="T10" i="17" l="1"/>
  <c r="X9" i="17"/>
  <c r="Z9" i="17" s="1"/>
  <c r="V10" i="17" l="1"/>
  <c r="W10" i="17" s="1"/>
  <c r="Y10" i="17" s="1"/>
  <c r="T11" i="17" l="1"/>
  <c r="X10" i="17"/>
  <c r="Z10" i="17" s="1"/>
  <c r="K12" i="15" l="1"/>
  <c r="L12" i="15" s="1"/>
  <c r="M12" i="15" s="1"/>
  <c r="V11" i="17"/>
  <c r="W11" i="17" s="1"/>
  <c r="Y11" i="17" s="1"/>
  <c r="T12" i="17" l="1"/>
  <c r="V12" i="17" s="1"/>
  <c r="W12" i="17" s="1"/>
  <c r="Y12" i="17" s="1"/>
  <c r="X11" i="17"/>
  <c r="Z11" i="17" s="1"/>
  <c r="T13" i="17" l="1"/>
  <c r="X12" i="17"/>
  <c r="Z12" i="17" s="1"/>
  <c r="V13" i="17" l="1"/>
  <c r="W13" i="17" s="1"/>
  <c r="Y13" i="17" s="1"/>
  <c r="T14" i="17" l="1"/>
  <c r="V14" i="17" s="1"/>
  <c r="W14" i="17" s="1"/>
  <c r="Y14" i="17" s="1"/>
  <c r="X13" i="17"/>
  <c r="Z13" i="17" s="1"/>
  <c r="T15" i="17" l="1"/>
  <c r="V15" i="17" s="1"/>
  <c r="W15" i="17" s="1"/>
  <c r="Y15" i="17" s="1"/>
  <c r="X14" i="17"/>
  <c r="Z14" i="17" s="1"/>
  <c r="T16" i="17" l="1"/>
  <c r="V16" i="17" s="1"/>
  <c r="W16" i="17" s="1"/>
  <c r="X16" i="17" s="1"/>
  <c r="X15" i="17"/>
  <c r="Z15" i="17" s="1"/>
  <c r="K13" i="15" s="1"/>
  <c r="L13" i="15" l="1"/>
  <c r="M13" i="15" s="1"/>
  <c r="T17" i="17"/>
  <c r="V17" i="17" s="1"/>
  <c r="W17" i="17" s="1"/>
  <c r="X17" i="17" s="1"/>
  <c r="T18" i="17" l="1"/>
  <c r="V18" i="17" l="1"/>
  <c r="W18" i="17" s="1"/>
  <c r="X18" i="17" s="1"/>
  <c r="T19" i="17" l="1"/>
  <c r="V19" i="17" s="1"/>
  <c r="W19" i="17" s="1"/>
  <c r="X19" i="17" s="1"/>
  <c r="T20" i="17" l="1"/>
  <c r="V20" i="17" l="1"/>
  <c r="W20" i="17" s="1"/>
  <c r="X20" i="17" s="1"/>
  <c r="T21" i="17" l="1"/>
  <c r="V21" i="17" l="1"/>
  <c r="W21" i="17" s="1"/>
  <c r="X21" i="17" s="1"/>
  <c r="T22" i="17" l="1"/>
  <c r="V22" i="17" s="1"/>
  <c r="W22" i="17" s="1"/>
  <c r="X22" i="17" s="1"/>
  <c r="T23" i="17" l="1"/>
  <c r="V23" i="17" s="1"/>
  <c r="W23" i="17" s="1"/>
  <c r="X23" i="17" s="1"/>
  <c r="T24" i="17" l="1"/>
  <c r="V24" i="17" l="1"/>
  <c r="W24" i="17" s="1"/>
  <c r="X24" i="17" s="1"/>
  <c r="T25" i="17" l="1"/>
  <c r="V25" i="17" l="1"/>
  <c r="W25" i="17" s="1"/>
  <c r="X25" i="17" s="1"/>
  <c r="T26" i="17" l="1"/>
  <c r="V26" i="17" s="1"/>
  <c r="W26" i="17" s="1"/>
  <c r="X26" i="17" l="1"/>
  <c r="T27" i="17"/>
  <c r="V27" i="17" s="1"/>
  <c r="W27" i="17" s="1"/>
  <c r="X27" i="17" s="1"/>
  <c r="T28" i="17" l="1"/>
  <c r="V28" i="17" s="1"/>
  <c r="W28" i="17" s="1"/>
  <c r="X28" i="17" s="1"/>
  <c r="T29" i="17" l="1"/>
  <c r="V29" i="17" s="1"/>
  <c r="W29" i="17" s="1"/>
  <c r="X29" i="17" s="1"/>
  <c r="T30" i="17" l="1"/>
  <c r="V30" i="17" l="1"/>
  <c r="W30" i="17" s="1"/>
  <c r="X30" i="17" s="1"/>
  <c r="T31" i="17" l="1"/>
  <c r="V31" i="17" l="1"/>
  <c r="W31" i="17" s="1"/>
  <c r="X31" i="17" s="1"/>
  <c r="T32" i="17" l="1"/>
  <c r="V32" i="17" l="1"/>
  <c r="W32" i="17" s="1"/>
  <c r="X32" i="17" s="1"/>
  <c r="T33" i="17" l="1"/>
  <c r="V33" i="17" s="1"/>
  <c r="W33" i="17" s="1"/>
  <c r="X33" i="17" s="1"/>
  <c r="T34" i="17" l="1"/>
  <c r="V34" i="17" s="1"/>
  <c r="W34" i="17" s="1"/>
  <c r="X34" i="17" s="1"/>
  <c r="T35" i="17" l="1"/>
  <c r="V35" i="17" s="1"/>
  <c r="W35" i="17" s="1"/>
  <c r="X35" i="17" s="1"/>
  <c r="T36" i="17" l="1"/>
  <c r="V36" i="17" l="1"/>
  <c r="W36" i="17" s="1"/>
  <c r="X36" i="17" s="1"/>
  <c r="T37" i="17" l="1"/>
  <c r="V37" i="17" l="1"/>
  <c r="W37" i="17" s="1"/>
  <c r="X37" i="17" s="1"/>
  <c r="T38" i="17" l="1"/>
  <c r="V38" i="17" s="1"/>
  <c r="W38" i="17" s="1"/>
  <c r="X38" i="17" s="1"/>
  <c r="T39" i="17" l="1"/>
  <c r="V39" i="17" s="1"/>
  <c r="W39" i="17" s="1"/>
  <c r="X39" i="17" s="1"/>
  <c r="T40" i="17" l="1"/>
  <c r="V40" i="17" l="1"/>
  <c r="W40" i="17" s="1"/>
  <c r="X40" i="17" s="1"/>
  <c r="T41" i="17" l="1"/>
  <c r="V41" i="17" l="1"/>
  <c r="W41" i="17" s="1"/>
  <c r="X41" i="17" s="1"/>
  <c r="T42" i="17" l="1"/>
  <c r="V42" i="17" l="1"/>
  <c r="W42" i="17" s="1"/>
  <c r="X42" i="17" s="1"/>
  <c r="T43" i="17" l="1"/>
  <c r="V43" i="17" s="1"/>
  <c r="W43" i="17" s="1"/>
  <c r="X43" i="17" s="1"/>
  <c r="T44" i="17" l="1"/>
  <c r="V44" i="17" s="1"/>
  <c r="W44" i="17" s="1"/>
  <c r="X44" i="17" s="1"/>
  <c r="T45" i="17" l="1"/>
  <c r="V45" i="17" l="1"/>
  <c r="W45" i="17" s="1"/>
  <c r="T46" i="17" l="1"/>
  <c r="V46" i="17" s="1"/>
  <c r="W46" i="17" s="1"/>
  <c r="T47" i="17" l="1"/>
  <c r="V47" i="17" s="1"/>
  <c r="W47" i="17" s="1"/>
  <c r="T48" i="17" l="1"/>
  <c r="V48" i="17" l="1"/>
  <c r="W48" i="17" s="1"/>
  <c r="T49" i="17" l="1"/>
  <c r="V49" i="17" l="1"/>
  <c r="W49" i="17" s="1"/>
  <c r="T50" i="17" l="1"/>
  <c r="V50" i="17" s="1"/>
  <c r="W50" i="17" s="1"/>
  <c r="T51" i="17" l="1"/>
  <c r="V51" i="17" l="1"/>
  <c r="W51" i="17" s="1"/>
  <c r="T52" i="17" l="1"/>
  <c r="V52" i="17" s="1"/>
  <c r="W52" i="17" s="1"/>
  <c r="T53" i="17" l="1"/>
  <c r="V53" i="17" l="1"/>
  <c r="W53" i="17" s="1"/>
  <c r="T54" i="17" l="1"/>
  <c r="V54" i="17" l="1"/>
  <c r="W54" i="17" s="1"/>
  <c r="T55" i="17" l="1"/>
  <c r="V55" i="17" s="1"/>
  <c r="W55" i="17" s="1"/>
  <c r="B26" i="2"/>
  <c r="B27" i="2" s="1"/>
  <c r="K25" i="2"/>
  <c r="B28" i="2" l="1"/>
  <c r="D28" i="2" s="1"/>
  <c r="E28" i="2" s="1"/>
  <c r="C27" i="2"/>
  <c r="K27" i="2" s="1"/>
  <c r="D27" i="2"/>
  <c r="E27" i="2" s="1"/>
  <c r="D26" i="2"/>
  <c r="E26" i="2" s="1"/>
  <c r="C26" i="2"/>
  <c r="K26" i="2" s="1"/>
  <c r="B29" i="2" l="1"/>
  <c r="D29" i="2" s="1"/>
  <c r="E29" i="2" s="1"/>
  <c r="C28" i="2"/>
  <c r="K28" i="2" s="1"/>
  <c r="F27" i="2"/>
  <c r="G27" i="2" s="1"/>
  <c r="H27" i="2" s="1"/>
  <c r="I27" i="2" s="1"/>
  <c r="F28" i="2"/>
  <c r="G28" i="2" s="1"/>
  <c r="H28" i="2" s="1"/>
  <c r="I28" i="2" s="1"/>
  <c r="F26" i="2"/>
  <c r="G26" i="2" s="1"/>
  <c r="H26" i="2" s="1"/>
  <c r="I26" i="2" s="1"/>
  <c r="B30" i="2"/>
  <c r="C29" i="2" l="1"/>
  <c r="K29" i="2" s="1"/>
  <c r="J26" i="2"/>
  <c r="J27" i="2"/>
  <c r="C30" i="2"/>
  <c r="K30" i="2" s="1"/>
  <c r="D30" i="2"/>
  <c r="E30" i="2" s="1"/>
  <c r="B31" i="2"/>
  <c r="F29" i="2"/>
  <c r="G29" i="2" s="1"/>
  <c r="H29" i="2" s="1"/>
  <c r="I29" i="2" s="1"/>
  <c r="J28" i="2" s="1"/>
  <c r="F30" i="2" l="1"/>
  <c r="G30" i="2" s="1"/>
  <c r="H30" i="2" s="1"/>
  <c r="I30" i="2" s="1"/>
  <c r="J29" i="2" s="1"/>
  <c r="D31" i="2"/>
  <c r="E31" i="2" s="1"/>
  <c r="C31" i="2"/>
  <c r="K31" i="2" s="1"/>
  <c r="B32" i="2"/>
  <c r="F31" i="2" l="1"/>
  <c r="G31" i="2" s="1"/>
  <c r="H31" i="2" s="1"/>
  <c r="I31" i="2" s="1"/>
  <c r="J30" i="2" s="1"/>
  <c r="C32" i="2"/>
  <c r="K32" i="2" s="1"/>
  <c r="D32" i="2"/>
  <c r="E32" i="2" s="1"/>
  <c r="B33" i="2"/>
  <c r="C33" i="2" l="1"/>
  <c r="D33" i="2"/>
  <c r="E33" i="2" s="1"/>
  <c r="B34" i="2"/>
  <c r="F32" i="2"/>
  <c r="G32" i="2" s="1"/>
  <c r="H32" i="2" s="1"/>
  <c r="I32" i="2" s="1"/>
  <c r="J31" i="2" s="1"/>
  <c r="F33" i="2" l="1"/>
  <c r="G33" i="2" s="1"/>
  <c r="H33" i="2" s="1"/>
  <c r="I33" i="2" s="1"/>
  <c r="J32" i="2" s="1"/>
  <c r="C34" i="2"/>
  <c r="K34" i="2" s="1"/>
  <c r="D34" i="2"/>
  <c r="E34" i="2" s="1"/>
  <c r="B35" i="2"/>
  <c r="K33" i="2" l="1"/>
  <c r="C35" i="2"/>
  <c r="K35" i="2" s="1"/>
  <c r="D35" i="2"/>
  <c r="E35" i="2" s="1"/>
  <c r="B36" i="2"/>
  <c r="F34" i="2"/>
  <c r="G34" i="2" s="1"/>
  <c r="H34" i="2" s="1"/>
  <c r="I34" i="2" s="1"/>
  <c r="J33" i="2" s="1"/>
  <c r="D36" i="2" l="1"/>
  <c r="E36" i="2" s="1"/>
  <c r="C36" i="2"/>
  <c r="K36" i="2" s="1"/>
  <c r="B37" i="2"/>
  <c r="F35" i="2"/>
  <c r="G35" i="2" s="1"/>
  <c r="H35" i="2" s="1"/>
  <c r="I35" i="2" s="1"/>
  <c r="J34" i="2" s="1"/>
  <c r="D37" i="2" l="1"/>
  <c r="E37" i="2" s="1"/>
  <c r="C37" i="2"/>
  <c r="K37" i="2" s="1"/>
  <c r="B38" i="2"/>
  <c r="F36" i="2"/>
  <c r="G36" i="2" s="1"/>
  <c r="H36" i="2" s="1"/>
  <c r="I36" i="2" s="1"/>
  <c r="J35" i="2" s="1"/>
  <c r="D38" i="2" l="1"/>
  <c r="E38" i="2" s="1"/>
  <c r="C38" i="2"/>
  <c r="K38" i="2" s="1"/>
  <c r="B39" i="2"/>
  <c r="F37" i="2"/>
  <c r="G37" i="2" s="1"/>
  <c r="H37" i="2" s="1"/>
  <c r="I37" i="2" s="1"/>
  <c r="J36" i="2" s="1"/>
  <c r="D39" i="2" l="1"/>
  <c r="E39" i="2" s="1"/>
  <c r="C39" i="2"/>
  <c r="K39" i="2" s="1"/>
  <c r="B40" i="2"/>
  <c r="F38" i="2"/>
  <c r="G38" i="2" s="1"/>
  <c r="H38" i="2" s="1"/>
  <c r="I38" i="2" s="1"/>
  <c r="J37" i="2" s="1"/>
  <c r="C40" i="2" l="1"/>
  <c r="K40" i="2" s="1"/>
  <c r="D40" i="2"/>
  <c r="E40" i="2" s="1"/>
  <c r="B41" i="2"/>
  <c r="F39" i="2"/>
  <c r="G39" i="2" s="1"/>
  <c r="H39" i="2" s="1"/>
  <c r="I39" i="2" s="1"/>
  <c r="J38" i="2" s="1"/>
  <c r="D41" i="2" l="1"/>
  <c r="E41" i="2" s="1"/>
  <c r="C41" i="2"/>
  <c r="K41" i="2" s="1"/>
  <c r="B42" i="2"/>
  <c r="F40" i="2"/>
  <c r="G40" i="2" s="1"/>
  <c r="H40" i="2" s="1"/>
  <c r="I40" i="2" s="1"/>
  <c r="J39" i="2" s="1"/>
  <c r="C42" i="2" l="1"/>
  <c r="K42" i="2" s="1"/>
  <c r="D42" i="2"/>
  <c r="E42" i="2" s="1"/>
  <c r="B43" i="2"/>
  <c r="F41" i="2"/>
  <c r="G41" i="2" s="1"/>
  <c r="H41" i="2" s="1"/>
  <c r="I41" i="2" s="1"/>
  <c r="J40" i="2" s="1"/>
  <c r="C43" i="2" l="1"/>
  <c r="K43" i="2" s="1"/>
  <c r="D43" i="2"/>
  <c r="E43" i="2" s="1"/>
  <c r="B44" i="2"/>
  <c r="F42" i="2"/>
  <c r="G42" i="2" s="1"/>
  <c r="H42" i="2" s="1"/>
  <c r="I42" i="2" s="1"/>
  <c r="J41" i="2" s="1"/>
  <c r="D44" i="2" l="1"/>
  <c r="E44" i="2" s="1"/>
  <c r="C44" i="2"/>
  <c r="K44" i="2" s="1"/>
  <c r="B45" i="2"/>
  <c r="F43" i="2"/>
  <c r="G43" i="2" s="1"/>
  <c r="H43" i="2" s="1"/>
  <c r="I43" i="2" s="1"/>
  <c r="J42" i="2" s="1"/>
  <c r="D45" i="2" l="1"/>
  <c r="E45" i="2" s="1"/>
  <c r="C45" i="2"/>
  <c r="B46" i="2"/>
  <c r="F44" i="2"/>
  <c r="G44" i="2" s="1"/>
  <c r="H44" i="2" s="1"/>
  <c r="I44" i="2" s="1"/>
  <c r="J43" i="2" s="1"/>
  <c r="D46" i="2" l="1"/>
  <c r="E46" i="2" s="1"/>
  <c r="C46" i="2"/>
  <c r="K46" i="2" s="1"/>
  <c r="B47" i="2"/>
  <c r="F45" i="2"/>
  <c r="G45" i="2" s="1"/>
  <c r="H45" i="2" s="1"/>
  <c r="I45" i="2" s="1"/>
  <c r="J44" i="2" s="1"/>
  <c r="K45" i="2" l="1"/>
  <c r="D47" i="2"/>
  <c r="E47" i="2" s="1"/>
  <c r="C47" i="2"/>
  <c r="K47" i="2" s="1"/>
  <c r="B48" i="2"/>
  <c r="F46" i="2"/>
  <c r="G46" i="2" s="1"/>
  <c r="H46" i="2" s="1"/>
  <c r="I46" i="2" s="1"/>
  <c r="J45" i="2" s="1"/>
  <c r="C48" i="2" l="1"/>
  <c r="K48" i="2" s="1"/>
  <c r="D48" i="2"/>
  <c r="E48" i="2" s="1"/>
  <c r="B49" i="2"/>
  <c r="F47" i="2"/>
  <c r="G47" i="2" s="1"/>
  <c r="H47" i="2" s="1"/>
  <c r="I47" i="2" s="1"/>
  <c r="J46" i="2" s="1"/>
  <c r="F48" i="2" l="1"/>
  <c r="G48" i="2" s="1"/>
  <c r="H48" i="2" s="1"/>
  <c r="I48" i="2" s="1"/>
  <c r="J47" i="2" s="1"/>
  <c r="C49" i="2"/>
  <c r="K49" i="2" s="1"/>
  <c r="D49" i="2"/>
  <c r="E49" i="2" s="1"/>
  <c r="B50" i="2"/>
  <c r="D50" i="2" l="1"/>
  <c r="E50" i="2" s="1"/>
  <c r="C50" i="2"/>
  <c r="K50" i="2" s="1"/>
  <c r="B51" i="2"/>
  <c r="F49" i="2"/>
  <c r="G49" i="2" s="1"/>
  <c r="H49" i="2" s="1"/>
  <c r="I49" i="2" s="1"/>
  <c r="J48" i="2" s="1"/>
  <c r="D51" i="2" l="1"/>
  <c r="E51" i="2" s="1"/>
  <c r="C51" i="2"/>
  <c r="K51" i="2" s="1"/>
  <c r="B52" i="2"/>
  <c r="F50" i="2"/>
  <c r="G50" i="2" s="1"/>
  <c r="H50" i="2" s="1"/>
  <c r="I50" i="2" s="1"/>
  <c r="J49" i="2" s="1"/>
  <c r="C52" i="2" l="1"/>
  <c r="K52" i="2" s="1"/>
  <c r="D52" i="2"/>
  <c r="E52" i="2" s="1"/>
  <c r="B53" i="2"/>
  <c r="F51" i="2"/>
  <c r="G51" i="2" s="1"/>
  <c r="H51" i="2" s="1"/>
  <c r="I51" i="2" s="1"/>
  <c r="J50" i="2" s="1"/>
  <c r="F52" i="2" l="1"/>
  <c r="G52" i="2" s="1"/>
  <c r="H52" i="2" s="1"/>
  <c r="I52" i="2" s="1"/>
  <c r="J51" i="2" s="1"/>
  <c r="C53" i="2"/>
  <c r="K53" i="2" s="1"/>
  <c r="D53" i="2"/>
  <c r="E53" i="2" s="1"/>
  <c r="B54" i="2"/>
  <c r="D54" i="2" l="1"/>
  <c r="E54" i="2" s="1"/>
  <c r="C54" i="2"/>
  <c r="K54" i="2" s="1"/>
  <c r="B55" i="2"/>
  <c r="F53" i="2"/>
  <c r="G53" i="2" s="1"/>
  <c r="H53" i="2" s="1"/>
  <c r="I53" i="2" s="1"/>
  <c r="J52" i="2" s="1"/>
  <c r="D55" i="2" l="1"/>
  <c r="E55" i="2" s="1"/>
  <c r="C55" i="2"/>
  <c r="K55" i="2" s="1"/>
  <c r="B56" i="2"/>
  <c r="F54" i="2"/>
  <c r="G54" i="2" s="1"/>
  <c r="H54" i="2" s="1"/>
  <c r="I54" i="2" s="1"/>
  <c r="J53" i="2" s="1"/>
  <c r="C56" i="2" l="1"/>
  <c r="K56" i="2" s="1"/>
  <c r="D56" i="2"/>
  <c r="E56" i="2" s="1"/>
  <c r="B57" i="2"/>
  <c r="F55" i="2"/>
  <c r="G55" i="2" s="1"/>
  <c r="H55" i="2" s="1"/>
  <c r="I55" i="2" s="1"/>
  <c r="J54" i="2" s="1"/>
  <c r="F56" i="2" l="1"/>
  <c r="G56" i="2" s="1"/>
  <c r="H56" i="2" s="1"/>
  <c r="I56" i="2" s="1"/>
  <c r="J55" i="2" s="1"/>
  <c r="C57" i="2"/>
  <c r="K57" i="2" s="1"/>
  <c r="D57" i="2"/>
  <c r="E57" i="2" s="1"/>
  <c r="B58" i="2"/>
  <c r="C58" i="2" l="1"/>
  <c r="K58" i="2" s="1"/>
  <c r="D58" i="2"/>
  <c r="E58" i="2" s="1"/>
  <c r="B59" i="2"/>
  <c r="F57" i="2"/>
  <c r="G57" i="2" s="1"/>
  <c r="H57" i="2" s="1"/>
  <c r="I57" i="2" s="1"/>
  <c r="J56" i="2" s="1"/>
  <c r="D59" i="2" l="1"/>
  <c r="E59" i="2" s="1"/>
  <c r="C59" i="2"/>
  <c r="K59" i="2" s="1"/>
  <c r="B60" i="2"/>
  <c r="F58" i="2"/>
  <c r="G58" i="2" s="1"/>
  <c r="H58" i="2" s="1"/>
  <c r="I58" i="2" s="1"/>
  <c r="J57" i="2" s="1"/>
  <c r="C60" i="2" l="1"/>
  <c r="K60" i="2" s="1"/>
  <c r="D60" i="2"/>
  <c r="E60" i="2" s="1"/>
  <c r="B61" i="2"/>
  <c r="F59" i="2"/>
  <c r="G59" i="2" s="1"/>
  <c r="H59" i="2" s="1"/>
  <c r="I59" i="2" s="1"/>
  <c r="J58" i="2" s="1"/>
  <c r="F60" i="2" l="1"/>
  <c r="G60" i="2" s="1"/>
  <c r="H60" i="2" s="1"/>
  <c r="I60" i="2" s="1"/>
  <c r="J59" i="2" s="1"/>
  <c r="D61" i="2"/>
  <c r="E61" i="2" s="1"/>
  <c r="C61" i="2"/>
  <c r="K61" i="2" s="1"/>
  <c r="B62" i="2"/>
  <c r="F61" i="2" l="1"/>
  <c r="G61" i="2" s="1"/>
  <c r="H61" i="2" s="1"/>
  <c r="I61" i="2" s="1"/>
  <c r="J60" i="2" s="1"/>
  <c r="C62" i="2"/>
  <c r="K62" i="2" s="1"/>
  <c r="D62" i="2"/>
  <c r="E62" i="2" s="1"/>
  <c r="B63" i="2"/>
  <c r="C63" i="2" l="1"/>
  <c r="K63" i="2" s="1"/>
  <c r="D63" i="2"/>
  <c r="E63" i="2" s="1"/>
  <c r="B64" i="2"/>
  <c r="F62" i="2"/>
  <c r="G62" i="2" s="1"/>
  <c r="H62" i="2" s="1"/>
  <c r="I62" i="2" s="1"/>
  <c r="J61" i="2" s="1"/>
  <c r="F63" i="2" l="1"/>
  <c r="G63" i="2" s="1"/>
  <c r="H63" i="2" s="1"/>
  <c r="I63" i="2" s="1"/>
  <c r="J62" i="2" s="1"/>
  <c r="C64" i="2"/>
  <c r="K64" i="2" s="1"/>
  <c r="D64" i="2"/>
  <c r="E64" i="2" s="1"/>
  <c r="B65" i="2"/>
  <c r="C65" i="2" l="1"/>
  <c r="K65" i="2" s="1"/>
  <c r="D65" i="2"/>
  <c r="E65" i="2" s="1"/>
  <c r="B66" i="2"/>
  <c r="F64" i="2"/>
  <c r="G64" i="2" s="1"/>
  <c r="H64" i="2" s="1"/>
  <c r="I64" i="2" s="1"/>
  <c r="J63" i="2" s="1"/>
  <c r="C66" i="2" l="1"/>
  <c r="K66" i="2" s="1"/>
  <c r="D66" i="2"/>
  <c r="E66" i="2" s="1"/>
  <c r="B67" i="2"/>
  <c r="F65" i="2"/>
  <c r="G65" i="2" s="1"/>
  <c r="H65" i="2" s="1"/>
  <c r="I65" i="2" s="1"/>
  <c r="J64" i="2" s="1"/>
  <c r="F66" i="2" l="1"/>
  <c r="G66" i="2" s="1"/>
  <c r="H66" i="2" s="1"/>
  <c r="I66" i="2" s="1"/>
  <c r="J65" i="2" s="1"/>
  <c r="D67" i="2"/>
  <c r="E67" i="2" s="1"/>
  <c r="C67" i="2"/>
  <c r="K67" i="2" s="1"/>
  <c r="B68" i="2"/>
  <c r="F67" i="2" l="1"/>
  <c r="G67" i="2" s="1"/>
  <c r="H67" i="2" s="1"/>
  <c r="I67" i="2" s="1"/>
  <c r="J66" i="2" s="1"/>
  <c r="C68" i="2"/>
  <c r="K68" i="2" s="1"/>
  <c r="D68" i="2"/>
  <c r="E68" i="2" s="1"/>
  <c r="B69" i="2"/>
  <c r="C69" i="2" l="1"/>
  <c r="K69" i="2" s="1"/>
  <c r="D69" i="2"/>
  <c r="E69" i="2" s="1"/>
  <c r="B70" i="2"/>
  <c r="F68" i="2"/>
  <c r="G68" i="2" s="1"/>
  <c r="H68" i="2" s="1"/>
  <c r="I68" i="2" s="1"/>
  <c r="J67" i="2" s="1"/>
  <c r="F69" i="2" l="1"/>
  <c r="G69" i="2" s="1"/>
  <c r="H69" i="2" s="1"/>
  <c r="I69" i="2" s="1"/>
  <c r="J68" i="2" s="1"/>
  <c r="C70" i="2"/>
  <c r="K70" i="2" s="1"/>
  <c r="D70" i="2"/>
  <c r="E70" i="2" s="1"/>
  <c r="B71" i="2"/>
  <c r="C71" i="2" l="1"/>
  <c r="K71" i="2" s="1"/>
  <c r="D71" i="2"/>
  <c r="E71" i="2" s="1"/>
  <c r="B72" i="2"/>
  <c r="F70" i="2"/>
  <c r="G70" i="2" s="1"/>
  <c r="H70" i="2" s="1"/>
  <c r="I70" i="2" s="1"/>
  <c r="J69" i="2" s="1"/>
  <c r="D72" i="2" l="1"/>
  <c r="E72" i="2" s="1"/>
  <c r="C72" i="2"/>
  <c r="K72" i="2" s="1"/>
  <c r="B73" i="2"/>
  <c r="F71" i="2"/>
  <c r="G71" i="2" s="1"/>
  <c r="H71" i="2" s="1"/>
  <c r="I71" i="2" s="1"/>
  <c r="J70" i="2" s="1"/>
  <c r="C73" i="2" l="1"/>
  <c r="K73" i="2" s="1"/>
  <c r="D73" i="2"/>
  <c r="E73" i="2" s="1"/>
  <c r="B74" i="2"/>
  <c r="F72" i="2"/>
  <c r="G72" i="2" s="1"/>
  <c r="H72" i="2" s="1"/>
  <c r="I72" i="2" s="1"/>
  <c r="J71" i="2" s="1"/>
  <c r="F73" i="2" l="1"/>
  <c r="G73" i="2" s="1"/>
  <c r="H73" i="2" s="1"/>
  <c r="I73" i="2" s="1"/>
  <c r="J72" i="2" s="1"/>
  <c r="C74" i="2"/>
  <c r="K74" i="2" s="1"/>
  <c r="D74" i="2"/>
  <c r="E74" i="2" s="1"/>
  <c r="B75" i="2"/>
  <c r="F74" i="2" l="1"/>
  <c r="G74" i="2" s="1"/>
  <c r="H74" i="2" s="1"/>
  <c r="I74" i="2" s="1"/>
  <c r="J73" i="2" s="1"/>
  <c r="C75" i="2"/>
  <c r="K75" i="2" s="1"/>
  <c r="D75" i="2"/>
  <c r="E75" i="2" s="1"/>
  <c r="B76" i="2"/>
  <c r="D76" i="2" l="1"/>
  <c r="E76" i="2" s="1"/>
  <c r="C76" i="2"/>
  <c r="K76" i="2" s="1"/>
  <c r="B77" i="2"/>
  <c r="F75" i="2"/>
  <c r="G75" i="2" s="1"/>
  <c r="H75" i="2" s="1"/>
  <c r="I75" i="2" s="1"/>
  <c r="J74" i="2" s="1"/>
  <c r="D77" i="2" l="1"/>
  <c r="E77" i="2" s="1"/>
  <c r="C77" i="2"/>
  <c r="K77" i="2" s="1"/>
  <c r="B78" i="2"/>
  <c r="F76" i="2"/>
  <c r="G76" i="2" s="1"/>
  <c r="H76" i="2" s="1"/>
  <c r="I76" i="2" s="1"/>
  <c r="J75" i="2" s="1"/>
  <c r="D78" i="2" l="1"/>
  <c r="E78" i="2" s="1"/>
  <c r="C78" i="2"/>
  <c r="K78" i="2" s="1"/>
  <c r="B79" i="2"/>
  <c r="F77" i="2"/>
  <c r="G77" i="2" s="1"/>
  <c r="H77" i="2" s="1"/>
  <c r="I77" i="2" s="1"/>
  <c r="J76" i="2" s="1"/>
  <c r="D79" i="2" l="1"/>
  <c r="E79" i="2" s="1"/>
  <c r="C79" i="2"/>
  <c r="K79" i="2" s="1"/>
  <c r="B80" i="2"/>
  <c r="F78" i="2"/>
  <c r="G78" i="2" s="1"/>
  <c r="H78" i="2" s="1"/>
  <c r="I78" i="2" s="1"/>
  <c r="J77" i="2" s="1"/>
  <c r="C80" i="2" l="1"/>
  <c r="K80" i="2" s="1"/>
  <c r="D80" i="2"/>
  <c r="E80" i="2" s="1"/>
  <c r="B81" i="2"/>
  <c r="F79" i="2"/>
  <c r="G79" i="2" s="1"/>
  <c r="H79" i="2" s="1"/>
  <c r="I79" i="2" s="1"/>
  <c r="J78" i="2" s="1"/>
  <c r="C81" i="2" l="1"/>
  <c r="K81" i="2" s="1"/>
  <c r="D81" i="2"/>
  <c r="E81" i="2" s="1"/>
  <c r="B82" i="2"/>
  <c r="F80" i="2"/>
  <c r="G80" i="2" s="1"/>
  <c r="H80" i="2" s="1"/>
  <c r="I80" i="2" s="1"/>
  <c r="J79" i="2" s="1"/>
  <c r="C82" i="2" l="1"/>
  <c r="K82" i="2" s="1"/>
  <c r="D82" i="2"/>
  <c r="E82" i="2" s="1"/>
  <c r="B83" i="2"/>
  <c r="F81" i="2"/>
  <c r="G81" i="2" s="1"/>
  <c r="H81" i="2" s="1"/>
  <c r="I81" i="2" s="1"/>
  <c r="J80" i="2" s="1"/>
  <c r="D83" i="2" l="1"/>
  <c r="E83" i="2" s="1"/>
  <c r="C83" i="2"/>
  <c r="K83" i="2" s="1"/>
  <c r="B84" i="2"/>
  <c r="F82" i="2"/>
  <c r="G82" i="2" s="1"/>
  <c r="H82" i="2" s="1"/>
  <c r="I82" i="2" s="1"/>
  <c r="J81" i="2" s="1"/>
  <c r="C84" i="2" l="1"/>
  <c r="K84" i="2" s="1"/>
  <c r="D84" i="2"/>
  <c r="E84" i="2" s="1"/>
  <c r="B85" i="2"/>
  <c r="F83" i="2"/>
  <c r="G83" i="2" s="1"/>
  <c r="H83" i="2" s="1"/>
  <c r="I83" i="2" s="1"/>
  <c r="J82" i="2" s="1"/>
  <c r="C85" i="2" l="1"/>
  <c r="K85" i="2" s="1"/>
  <c r="D85" i="2"/>
  <c r="E85" i="2" s="1"/>
  <c r="B86" i="2"/>
  <c r="F84" i="2"/>
  <c r="G84" i="2" s="1"/>
  <c r="H84" i="2" s="1"/>
  <c r="I84" i="2" s="1"/>
  <c r="J83" i="2" s="1"/>
  <c r="C86" i="2" l="1"/>
  <c r="K86" i="2" s="1"/>
  <c r="D86" i="2"/>
  <c r="E86" i="2" s="1"/>
  <c r="B87" i="2"/>
  <c r="F85" i="2"/>
  <c r="G85" i="2" s="1"/>
  <c r="H85" i="2" s="1"/>
  <c r="I85" i="2" s="1"/>
  <c r="J84" i="2" s="1"/>
  <c r="F86" i="2" l="1"/>
  <c r="G86" i="2" s="1"/>
  <c r="H86" i="2" s="1"/>
  <c r="I86" i="2" s="1"/>
  <c r="J85" i="2" s="1"/>
  <c r="C87" i="2"/>
  <c r="K87" i="2" s="1"/>
  <c r="D87" i="2"/>
  <c r="E87" i="2" s="1"/>
  <c r="B88" i="2"/>
  <c r="F87" i="2" l="1"/>
  <c r="G87" i="2" s="1"/>
  <c r="H87" i="2" s="1"/>
  <c r="I87" i="2" s="1"/>
  <c r="J86" i="2" s="1"/>
  <c r="D88" i="2"/>
  <c r="E88" i="2" s="1"/>
  <c r="C88" i="2"/>
  <c r="K88" i="2" s="1"/>
  <c r="B89" i="2"/>
  <c r="F88" i="2" l="1"/>
  <c r="G88" i="2" s="1"/>
  <c r="H88" i="2" s="1"/>
  <c r="I88" i="2" s="1"/>
  <c r="J87" i="2" s="1"/>
  <c r="C89" i="2"/>
  <c r="K89" i="2" s="1"/>
  <c r="D89" i="2"/>
  <c r="E89" i="2" s="1"/>
  <c r="B90" i="2"/>
  <c r="F89" i="2" l="1"/>
  <c r="G89" i="2" s="1"/>
  <c r="H89" i="2" s="1"/>
  <c r="I89" i="2" s="1"/>
  <c r="J88" i="2" s="1"/>
  <c r="C90" i="2"/>
  <c r="K90" i="2" s="1"/>
  <c r="D90" i="2"/>
  <c r="E90" i="2" s="1"/>
  <c r="B91" i="2"/>
  <c r="C91" i="2" l="1"/>
  <c r="K91" i="2" s="1"/>
  <c r="D91" i="2"/>
  <c r="E91" i="2" s="1"/>
  <c r="B92" i="2"/>
  <c r="F90" i="2"/>
  <c r="G90" i="2" s="1"/>
  <c r="H90" i="2" s="1"/>
  <c r="I90" i="2" s="1"/>
  <c r="J89" i="2" s="1"/>
  <c r="F91" i="2" l="1"/>
  <c r="G91" i="2" s="1"/>
  <c r="H91" i="2" s="1"/>
  <c r="I91" i="2" s="1"/>
  <c r="J90" i="2" s="1"/>
  <c r="C92" i="2"/>
  <c r="K92" i="2" s="1"/>
  <c r="D92" i="2"/>
  <c r="E92" i="2" s="1"/>
  <c r="B93" i="2"/>
  <c r="C93" i="2" l="1"/>
  <c r="K93" i="2" s="1"/>
  <c r="D93" i="2"/>
  <c r="E93" i="2" s="1"/>
  <c r="B94" i="2"/>
  <c r="F92" i="2"/>
  <c r="G92" i="2" s="1"/>
  <c r="H92" i="2" s="1"/>
  <c r="I92" i="2" s="1"/>
  <c r="J91" i="2" s="1"/>
  <c r="F93" i="2" l="1"/>
  <c r="G93" i="2" s="1"/>
  <c r="H93" i="2" s="1"/>
  <c r="I93" i="2" s="1"/>
  <c r="J92" i="2" s="1"/>
  <c r="C94" i="2"/>
  <c r="K94" i="2" s="1"/>
  <c r="D94" i="2"/>
  <c r="E94" i="2" s="1"/>
  <c r="B95" i="2"/>
  <c r="D95" i="2" l="1"/>
  <c r="E95" i="2" s="1"/>
  <c r="C95" i="2"/>
  <c r="K95" i="2" s="1"/>
  <c r="B96" i="2"/>
  <c r="F94" i="2"/>
  <c r="G94" i="2" s="1"/>
  <c r="H94" i="2" s="1"/>
  <c r="I94" i="2" s="1"/>
  <c r="J93" i="2" s="1"/>
  <c r="D96" i="2" l="1"/>
  <c r="E96" i="2" s="1"/>
  <c r="C96" i="2"/>
  <c r="K96" i="2" s="1"/>
  <c r="B97" i="2"/>
  <c r="F95" i="2"/>
  <c r="G95" i="2" s="1"/>
  <c r="H95" i="2" s="1"/>
  <c r="I95" i="2" s="1"/>
  <c r="J94" i="2" s="1"/>
  <c r="C97" i="2" l="1"/>
  <c r="K97" i="2" s="1"/>
  <c r="D97" i="2"/>
  <c r="E97" i="2" s="1"/>
  <c r="B98" i="2"/>
  <c r="F96" i="2"/>
  <c r="G96" i="2" s="1"/>
  <c r="H96" i="2" s="1"/>
  <c r="I96" i="2" s="1"/>
  <c r="J95" i="2" s="1"/>
  <c r="F97" i="2" l="1"/>
  <c r="G97" i="2" s="1"/>
  <c r="H97" i="2" s="1"/>
  <c r="I97" i="2" s="1"/>
  <c r="J96" i="2" s="1"/>
  <c r="D98" i="2"/>
  <c r="E98" i="2" s="1"/>
  <c r="C98" i="2"/>
  <c r="K98" i="2" s="1"/>
  <c r="B99" i="2"/>
  <c r="F98" i="2" l="1"/>
  <c r="G98" i="2" s="1"/>
  <c r="H98" i="2" s="1"/>
  <c r="I98" i="2" s="1"/>
  <c r="J97" i="2" s="1"/>
  <c r="D99" i="2"/>
  <c r="E99" i="2" s="1"/>
  <c r="C99" i="2"/>
  <c r="K99" i="2" s="1"/>
  <c r="B100" i="2"/>
  <c r="F99" i="2" l="1"/>
  <c r="G99" i="2" s="1"/>
  <c r="H99" i="2" s="1"/>
  <c r="I99" i="2" s="1"/>
  <c r="J98" i="2" s="1"/>
  <c r="D100" i="2"/>
  <c r="E100" i="2" s="1"/>
  <c r="C100" i="2"/>
  <c r="K100" i="2" s="1"/>
  <c r="B101" i="2"/>
  <c r="F100" i="2" l="1"/>
  <c r="G100" i="2" s="1"/>
  <c r="H100" i="2" s="1"/>
  <c r="I100" i="2" s="1"/>
  <c r="J99" i="2" s="1"/>
  <c r="C101" i="2"/>
  <c r="K101" i="2" s="1"/>
  <c r="D101" i="2"/>
  <c r="E101" i="2" s="1"/>
  <c r="B102" i="2"/>
  <c r="C102" i="2" l="1"/>
  <c r="K102" i="2" s="1"/>
  <c r="D102" i="2"/>
  <c r="E102" i="2" s="1"/>
  <c r="B103" i="2"/>
  <c r="F101" i="2"/>
  <c r="G101" i="2" s="1"/>
  <c r="H101" i="2" s="1"/>
  <c r="I101" i="2" s="1"/>
  <c r="J100" i="2" s="1"/>
  <c r="D103" i="2" l="1"/>
  <c r="E103" i="2" s="1"/>
  <c r="C103" i="2"/>
  <c r="K103" i="2" s="1"/>
  <c r="B104" i="2"/>
  <c r="F102" i="2"/>
  <c r="G102" i="2" s="1"/>
  <c r="H102" i="2" s="1"/>
  <c r="I102" i="2" s="1"/>
  <c r="J101" i="2" s="1"/>
  <c r="D104" i="2" l="1"/>
  <c r="E104" i="2" s="1"/>
  <c r="C104" i="2"/>
  <c r="K104" i="2" s="1"/>
  <c r="B105" i="2"/>
  <c r="F103" i="2"/>
  <c r="G103" i="2" s="1"/>
  <c r="H103" i="2" s="1"/>
  <c r="I103" i="2" s="1"/>
  <c r="J102" i="2" s="1"/>
  <c r="C105" i="2" l="1"/>
  <c r="K105" i="2" s="1"/>
  <c r="D105" i="2"/>
  <c r="E105" i="2" s="1"/>
  <c r="B106" i="2"/>
  <c r="F104" i="2"/>
  <c r="G104" i="2" s="1"/>
  <c r="H104" i="2" s="1"/>
  <c r="I104" i="2" s="1"/>
  <c r="J103" i="2" s="1"/>
  <c r="F105" i="2" l="1"/>
  <c r="G105" i="2" s="1"/>
  <c r="H105" i="2" s="1"/>
  <c r="I105" i="2" s="1"/>
  <c r="J104" i="2" s="1"/>
  <c r="C106" i="2"/>
  <c r="K106" i="2" s="1"/>
  <c r="D106" i="2"/>
  <c r="E106" i="2" s="1"/>
  <c r="B107" i="2"/>
  <c r="F106" i="2" l="1"/>
  <c r="G106" i="2" s="1"/>
  <c r="H106" i="2" s="1"/>
  <c r="I106" i="2" s="1"/>
  <c r="J105" i="2" s="1"/>
  <c r="D107" i="2"/>
  <c r="E107" i="2" s="1"/>
  <c r="C107" i="2"/>
  <c r="K107" i="2" s="1"/>
  <c r="B108" i="2"/>
  <c r="F107" i="2" l="1"/>
  <c r="G107" i="2" s="1"/>
  <c r="H107" i="2" s="1"/>
  <c r="I107" i="2" s="1"/>
  <c r="J106" i="2" s="1"/>
  <c r="C108" i="2"/>
  <c r="K108" i="2" s="1"/>
  <c r="D108" i="2"/>
  <c r="E108" i="2" s="1"/>
  <c r="B109" i="2"/>
  <c r="F108" i="2" l="1"/>
  <c r="G108" i="2" s="1"/>
  <c r="H108" i="2" s="1"/>
  <c r="I108" i="2" s="1"/>
  <c r="J107" i="2" s="1"/>
  <c r="C109" i="2"/>
  <c r="K109" i="2" s="1"/>
  <c r="D109" i="2"/>
  <c r="E109" i="2" s="1"/>
  <c r="B110" i="2"/>
  <c r="C110" i="2" l="1"/>
  <c r="K110" i="2" s="1"/>
  <c r="D110" i="2"/>
  <c r="E110" i="2" s="1"/>
  <c r="B111" i="2"/>
  <c r="F109" i="2"/>
  <c r="G109" i="2" s="1"/>
  <c r="H109" i="2" s="1"/>
  <c r="I109" i="2" s="1"/>
  <c r="J108" i="2" s="1"/>
  <c r="D111" i="2" l="1"/>
  <c r="E111" i="2" s="1"/>
  <c r="C111" i="2"/>
  <c r="K111" i="2" s="1"/>
  <c r="B112" i="2"/>
  <c r="F110" i="2"/>
  <c r="G110" i="2" s="1"/>
  <c r="H110" i="2" s="1"/>
  <c r="I110" i="2" s="1"/>
  <c r="J109" i="2" s="1"/>
  <c r="F111" i="2" l="1"/>
  <c r="G111" i="2" s="1"/>
  <c r="H111" i="2" s="1"/>
  <c r="I111" i="2" s="1"/>
  <c r="J110" i="2" s="1"/>
  <c r="C112" i="2"/>
  <c r="K112" i="2" s="1"/>
  <c r="D112" i="2"/>
  <c r="E112" i="2" s="1"/>
  <c r="B113" i="2"/>
  <c r="D113" i="2" l="1"/>
  <c r="E113" i="2" s="1"/>
  <c r="C113" i="2"/>
  <c r="K113" i="2" s="1"/>
  <c r="B114" i="2"/>
  <c r="F112" i="2"/>
  <c r="G112" i="2" s="1"/>
  <c r="H112" i="2" s="1"/>
  <c r="I112" i="2" s="1"/>
  <c r="J111" i="2" s="1"/>
  <c r="C114" i="2" l="1"/>
  <c r="K114" i="2" s="1"/>
  <c r="D114" i="2"/>
  <c r="E114" i="2" s="1"/>
  <c r="B115" i="2"/>
  <c r="F113" i="2"/>
  <c r="G113" i="2" s="1"/>
  <c r="H113" i="2" s="1"/>
  <c r="I113" i="2" s="1"/>
  <c r="J112" i="2" s="1"/>
  <c r="C115" i="2" l="1"/>
  <c r="K115" i="2" s="1"/>
  <c r="D115" i="2"/>
  <c r="E115" i="2" s="1"/>
  <c r="B116" i="2"/>
  <c r="F114" i="2"/>
  <c r="G114" i="2" s="1"/>
  <c r="H114" i="2" s="1"/>
  <c r="I114" i="2" s="1"/>
  <c r="J113" i="2" s="1"/>
  <c r="C116" i="2" l="1"/>
  <c r="K116" i="2" s="1"/>
  <c r="D116" i="2"/>
  <c r="E116" i="2" s="1"/>
  <c r="B117" i="2"/>
  <c r="F115" i="2"/>
  <c r="G115" i="2" s="1"/>
  <c r="H115" i="2" s="1"/>
  <c r="I115" i="2" s="1"/>
  <c r="J114" i="2" s="1"/>
  <c r="F116" i="2" l="1"/>
  <c r="G116" i="2" s="1"/>
  <c r="H116" i="2" s="1"/>
  <c r="I116" i="2" s="1"/>
  <c r="J115" i="2" s="1"/>
  <c r="D117" i="2"/>
  <c r="E117" i="2" s="1"/>
  <c r="C117" i="2"/>
  <c r="K117" i="2" s="1"/>
  <c r="B118" i="2"/>
  <c r="F117" i="2" l="1"/>
  <c r="G117" i="2" s="1"/>
  <c r="H117" i="2" s="1"/>
  <c r="I117" i="2" s="1"/>
  <c r="J116" i="2" s="1"/>
  <c r="C118" i="2"/>
  <c r="K118" i="2" s="1"/>
  <c r="D118" i="2"/>
  <c r="E118" i="2" s="1"/>
  <c r="B119" i="2"/>
  <c r="D119" i="2" l="1"/>
  <c r="E119" i="2" s="1"/>
  <c r="C119" i="2"/>
  <c r="K119" i="2" s="1"/>
  <c r="B120" i="2"/>
  <c r="F118" i="2"/>
  <c r="G118" i="2" s="1"/>
  <c r="H118" i="2" s="1"/>
  <c r="I118" i="2" s="1"/>
  <c r="J117" i="2" s="1"/>
  <c r="C120" i="2" l="1"/>
  <c r="K120" i="2" s="1"/>
  <c r="D120" i="2"/>
  <c r="E120" i="2" s="1"/>
  <c r="B121" i="2"/>
  <c r="F119" i="2"/>
  <c r="G119" i="2" s="1"/>
  <c r="H119" i="2" s="1"/>
  <c r="I119" i="2" s="1"/>
  <c r="J118" i="2" s="1"/>
  <c r="F120" i="2" l="1"/>
  <c r="G120" i="2" s="1"/>
  <c r="H120" i="2" s="1"/>
  <c r="I120" i="2" s="1"/>
  <c r="J119" i="2" s="1"/>
  <c r="D121" i="2"/>
  <c r="E121" i="2" s="1"/>
  <c r="C121" i="2"/>
  <c r="K121" i="2" s="1"/>
  <c r="B122" i="2"/>
  <c r="F121" i="2" l="1"/>
  <c r="G121" i="2" s="1"/>
  <c r="H121" i="2" s="1"/>
  <c r="I121" i="2" s="1"/>
  <c r="J120" i="2" s="1"/>
  <c r="C122" i="2"/>
  <c r="K122" i="2" s="1"/>
  <c r="D122" i="2"/>
  <c r="E122" i="2" s="1"/>
  <c r="B123" i="2"/>
  <c r="F122" i="2" l="1"/>
  <c r="G122" i="2" s="1"/>
  <c r="H122" i="2" s="1"/>
  <c r="I122" i="2" s="1"/>
  <c r="J121" i="2" s="1"/>
  <c r="D123" i="2"/>
  <c r="E123" i="2" s="1"/>
  <c r="C123" i="2"/>
  <c r="K123" i="2" s="1"/>
  <c r="B124" i="2"/>
  <c r="F123" i="2" l="1"/>
  <c r="G123" i="2" s="1"/>
  <c r="H123" i="2" s="1"/>
  <c r="I123" i="2" s="1"/>
  <c r="J122" i="2" s="1"/>
  <c r="D124" i="2"/>
  <c r="E124" i="2" s="1"/>
  <c r="C124" i="2"/>
  <c r="B125" i="2"/>
  <c r="F124" i="2" l="1"/>
  <c r="G124" i="2" s="1"/>
  <c r="H124" i="2" s="1"/>
  <c r="I124" i="2" s="1"/>
  <c r="J123" i="2" s="1"/>
  <c r="C125" i="2"/>
  <c r="K125" i="2" s="1"/>
  <c r="D125" i="2"/>
  <c r="E125" i="2" s="1"/>
  <c r="B126" i="2"/>
  <c r="K124" i="2" l="1"/>
  <c r="D126" i="2"/>
  <c r="E126" i="2" s="1"/>
  <c r="C126" i="2"/>
  <c r="K126" i="2" s="1"/>
  <c r="B127" i="2"/>
  <c r="F125" i="2"/>
  <c r="G125" i="2" s="1"/>
  <c r="H125" i="2" s="1"/>
  <c r="I125" i="2" s="1"/>
  <c r="J124" i="2" s="1"/>
  <c r="D127" i="2" l="1"/>
  <c r="E127" i="2" s="1"/>
  <c r="C127" i="2"/>
  <c r="K127" i="2" s="1"/>
  <c r="B128" i="2"/>
  <c r="F126" i="2"/>
  <c r="G126" i="2" s="1"/>
  <c r="H126" i="2" s="1"/>
  <c r="I126" i="2" s="1"/>
  <c r="J125" i="2" s="1"/>
  <c r="C128" i="2" l="1"/>
  <c r="K128" i="2" s="1"/>
  <c r="D128" i="2"/>
  <c r="E128" i="2" s="1"/>
  <c r="B129" i="2"/>
  <c r="F127" i="2"/>
  <c r="G127" i="2" s="1"/>
  <c r="H127" i="2" s="1"/>
  <c r="I127" i="2" s="1"/>
  <c r="J126" i="2" s="1"/>
  <c r="C129" i="2" l="1"/>
  <c r="K129" i="2" s="1"/>
  <c r="D129" i="2"/>
  <c r="E129" i="2" s="1"/>
  <c r="B130" i="2"/>
  <c r="F128" i="2"/>
  <c r="G128" i="2" s="1"/>
  <c r="H128" i="2" s="1"/>
  <c r="I128" i="2" s="1"/>
  <c r="J127" i="2" s="1"/>
  <c r="C130" i="2" l="1"/>
  <c r="K130" i="2" s="1"/>
  <c r="D130" i="2"/>
  <c r="E130" i="2" s="1"/>
  <c r="B131" i="2"/>
  <c r="F129" i="2"/>
  <c r="G129" i="2" s="1"/>
  <c r="H129" i="2" s="1"/>
  <c r="I129" i="2" s="1"/>
  <c r="J128" i="2" s="1"/>
  <c r="F130" i="2" l="1"/>
  <c r="G130" i="2" s="1"/>
  <c r="H130" i="2" s="1"/>
  <c r="I130" i="2" s="1"/>
  <c r="J129" i="2" s="1"/>
  <c r="C131" i="2"/>
  <c r="K131" i="2" s="1"/>
  <c r="D131" i="2"/>
  <c r="E131" i="2" s="1"/>
  <c r="B132" i="2"/>
  <c r="D132" i="2" l="1"/>
  <c r="E132" i="2" s="1"/>
  <c r="C132" i="2"/>
  <c r="K132" i="2" s="1"/>
  <c r="B133" i="2"/>
  <c r="F131" i="2"/>
  <c r="G131" i="2" s="1"/>
  <c r="H131" i="2" s="1"/>
  <c r="I131" i="2" s="1"/>
  <c r="J130" i="2" s="1"/>
  <c r="C133" i="2" l="1"/>
  <c r="K133" i="2" s="1"/>
  <c r="D133" i="2"/>
  <c r="E133" i="2" s="1"/>
  <c r="B134" i="2"/>
  <c r="F132" i="2"/>
  <c r="G132" i="2" s="1"/>
  <c r="H132" i="2" s="1"/>
  <c r="I132" i="2" s="1"/>
  <c r="J131" i="2" s="1"/>
  <c r="D134" i="2" l="1"/>
  <c r="E134" i="2" s="1"/>
  <c r="C134" i="2"/>
  <c r="K134" i="2" s="1"/>
  <c r="B135" i="2"/>
  <c r="F133" i="2"/>
  <c r="G133" i="2" s="1"/>
  <c r="H133" i="2" s="1"/>
  <c r="I133" i="2" s="1"/>
  <c r="J132" i="2" s="1"/>
  <c r="D135" i="2" l="1"/>
  <c r="E135" i="2" s="1"/>
  <c r="C135" i="2"/>
  <c r="K135" i="2" s="1"/>
  <c r="B136" i="2"/>
  <c r="F134" i="2"/>
  <c r="G134" i="2" s="1"/>
  <c r="H134" i="2" s="1"/>
  <c r="I134" i="2" s="1"/>
  <c r="J133" i="2" s="1"/>
  <c r="D136" i="2" l="1"/>
  <c r="E136" i="2" s="1"/>
  <c r="C136" i="2"/>
  <c r="K136" i="2" s="1"/>
  <c r="B137" i="2"/>
  <c r="F135" i="2"/>
  <c r="G135" i="2" s="1"/>
  <c r="H135" i="2" s="1"/>
  <c r="I135" i="2" s="1"/>
  <c r="J134" i="2" s="1"/>
  <c r="C137" i="2" l="1"/>
  <c r="K137" i="2" s="1"/>
  <c r="D137" i="2"/>
  <c r="E137" i="2" s="1"/>
  <c r="B138" i="2"/>
  <c r="F136" i="2"/>
  <c r="G136" i="2" s="1"/>
  <c r="H136" i="2" s="1"/>
  <c r="I136" i="2" s="1"/>
  <c r="J135" i="2" s="1"/>
  <c r="F137" i="2" l="1"/>
  <c r="G137" i="2" s="1"/>
  <c r="H137" i="2" s="1"/>
  <c r="I137" i="2" s="1"/>
  <c r="J136" i="2" s="1"/>
  <c r="C138" i="2"/>
  <c r="K138" i="2" s="1"/>
  <c r="D138" i="2"/>
  <c r="E138" i="2" s="1"/>
  <c r="B139" i="2"/>
  <c r="D139" i="2" l="1"/>
  <c r="E139" i="2" s="1"/>
  <c r="C139" i="2"/>
  <c r="K139" i="2" s="1"/>
  <c r="B140" i="2"/>
  <c r="F138" i="2"/>
  <c r="G138" i="2" s="1"/>
  <c r="H138" i="2" s="1"/>
  <c r="I138" i="2" s="1"/>
  <c r="J137" i="2" s="1"/>
  <c r="D140" i="2" l="1"/>
  <c r="E140" i="2" s="1"/>
  <c r="C140" i="2"/>
  <c r="K140" i="2" s="1"/>
  <c r="B141" i="2"/>
  <c r="F139" i="2"/>
  <c r="G139" i="2" s="1"/>
  <c r="H139" i="2" s="1"/>
  <c r="I139" i="2" s="1"/>
  <c r="J138" i="2" s="1"/>
  <c r="C141" i="2" l="1"/>
  <c r="K141" i="2" s="1"/>
  <c r="D141" i="2"/>
  <c r="E141" i="2" s="1"/>
  <c r="B142" i="2"/>
  <c r="F140" i="2"/>
  <c r="G140" i="2" s="1"/>
  <c r="H140" i="2" s="1"/>
  <c r="I140" i="2" s="1"/>
  <c r="J139" i="2" s="1"/>
  <c r="C142" i="2" l="1"/>
  <c r="K142" i="2" s="1"/>
  <c r="D142" i="2"/>
  <c r="E142" i="2" s="1"/>
  <c r="B143" i="2"/>
  <c r="F141" i="2"/>
  <c r="G141" i="2" s="1"/>
  <c r="H141" i="2" s="1"/>
  <c r="I141" i="2" s="1"/>
  <c r="J140" i="2" s="1"/>
  <c r="F142" i="2" l="1"/>
  <c r="G142" i="2" s="1"/>
  <c r="H142" i="2" s="1"/>
  <c r="I142" i="2" s="1"/>
  <c r="J141" i="2" s="1"/>
  <c r="C143" i="2"/>
  <c r="K143" i="2" s="1"/>
  <c r="D143" i="2"/>
  <c r="E143" i="2" s="1"/>
  <c r="B144" i="2"/>
  <c r="F143" i="2" l="1"/>
  <c r="G143" i="2" s="1"/>
  <c r="H143" i="2" s="1"/>
  <c r="I143" i="2" s="1"/>
  <c r="J142" i="2" s="1"/>
  <c r="C144" i="2"/>
  <c r="K144" i="2" s="1"/>
  <c r="D144" i="2"/>
  <c r="E144" i="2" s="1"/>
  <c r="B145" i="2"/>
  <c r="C145" i="2" l="1"/>
  <c r="K145" i="2" s="1"/>
  <c r="D145" i="2"/>
  <c r="E145" i="2" s="1"/>
  <c r="B146" i="2"/>
  <c r="F144" i="2"/>
  <c r="G144" i="2" s="1"/>
  <c r="H144" i="2" s="1"/>
  <c r="I144" i="2" s="1"/>
  <c r="J143" i="2" s="1"/>
  <c r="F145" i="2" l="1"/>
  <c r="G145" i="2" s="1"/>
  <c r="H145" i="2" s="1"/>
  <c r="I145" i="2" s="1"/>
  <c r="J144" i="2" s="1"/>
  <c r="C146" i="2"/>
  <c r="K146" i="2" s="1"/>
  <c r="D146" i="2"/>
  <c r="E146" i="2" s="1"/>
  <c r="B147" i="2"/>
  <c r="D147" i="2" l="1"/>
  <c r="E147" i="2" s="1"/>
  <c r="C147" i="2"/>
  <c r="K147" i="2" s="1"/>
  <c r="B148" i="2"/>
  <c r="F146" i="2"/>
  <c r="G146" i="2" s="1"/>
  <c r="H146" i="2" s="1"/>
  <c r="I146" i="2" s="1"/>
  <c r="J145" i="2" s="1"/>
  <c r="D148" i="2" l="1"/>
  <c r="E148" i="2" s="1"/>
  <c r="C148" i="2"/>
  <c r="K148" i="2" s="1"/>
  <c r="B149" i="2"/>
  <c r="F147" i="2"/>
  <c r="G147" i="2" s="1"/>
  <c r="H147" i="2" s="1"/>
  <c r="I147" i="2" s="1"/>
  <c r="J146" i="2" s="1"/>
  <c r="D149" i="2" l="1"/>
  <c r="E149" i="2" s="1"/>
  <c r="C149" i="2"/>
  <c r="K149" i="2" s="1"/>
  <c r="B150" i="2"/>
  <c r="F148" i="2"/>
  <c r="G148" i="2" s="1"/>
  <c r="H148" i="2" s="1"/>
  <c r="I148" i="2" s="1"/>
  <c r="J147" i="2" s="1"/>
  <c r="D150" i="2" l="1"/>
  <c r="E150" i="2" s="1"/>
  <c r="C150" i="2"/>
  <c r="B151" i="2"/>
  <c r="F149" i="2"/>
  <c r="G149" i="2" s="1"/>
  <c r="H149" i="2" s="1"/>
  <c r="I149" i="2" s="1"/>
  <c r="J148" i="2" s="1"/>
  <c r="C151" i="2" l="1"/>
  <c r="K151" i="2" s="1"/>
  <c r="D151" i="2"/>
  <c r="E151" i="2" s="1"/>
  <c r="B152" i="2"/>
  <c r="F150" i="2"/>
  <c r="G150" i="2" s="1"/>
  <c r="H150" i="2" s="1"/>
  <c r="I150" i="2" s="1"/>
  <c r="J149" i="2" s="1"/>
  <c r="K150" i="2" l="1"/>
  <c r="C152" i="2"/>
  <c r="K152" i="2" s="1"/>
  <c r="D152" i="2"/>
  <c r="E152" i="2" s="1"/>
  <c r="B153" i="2"/>
  <c r="F151" i="2"/>
  <c r="G151" i="2" s="1"/>
  <c r="H151" i="2" s="1"/>
  <c r="I151" i="2" s="1"/>
  <c r="J150" i="2" s="1"/>
  <c r="F152" i="2" l="1"/>
  <c r="G152" i="2" s="1"/>
  <c r="H152" i="2" s="1"/>
  <c r="I152" i="2" s="1"/>
  <c r="J151" i="2" s="1"/>
  <c r="D153" i="2"/>
  <c r="E153" i="2" s="1"/>
  <c r="C153" i="2"/>
  <c r="K153" i="2" s="1"/>
  <c r="B154" i="2"/>
  <c r="F153" i="2" l="1"/>
  <c r="G153" i="2" s="1"/>
  <c r="H153" i="2" s="1"/>
  <c r="I153" i="2" s="1"/>
  <c r="J152" i="2" s="1"/>
  <c r="D154" i="2"/>
  <c r="E154" i="2" s="1"/>
  <c r="C154" i="2"/>
  <c r="K154" i="2" s="1"/>
  <c r="B155" i="2"/>
  <c r="F154" i="2" l="1"/>
  <c r="G154" i="2" s="1"/>
  <c r="H154" i="2" s="1"/>
  <c r="I154" i="2" s="1"/>
  <c r="J153" i="2" s="1"/>
  <c r="C155" i="2"/>
  <c r="K155" i="2" s="1"/>
  <c r="D155" i="2"/>
  <c r="E155" i="2" s="1"/>
  <c r="B156" i="2"/>
  <c r="C156" i="2" l="1"/>
  <c r="K156" i="2" s="1"/>
  <c r="D156" i="2"/>
  <c r="E156" i="2" s="1"/>
  <c r="B157" i="2"/>
  <c r="F155" i="2"/>
  <c r="G155" i="2" s="1"/>
  <c r="H155" i="2" s="1"/>
  <c r="I155" i="2" s="1"/>
  <c r="J154" i="2" s="1"/>
  <c r="D157" i="2" l="1"/>
  <c r="E157" i="2" s="1"/>
  <c r="C157" i="2"/>
  <c r="K157" i="2" s="1"/>
  <c r="B158" i="2"/>
  <c r="F156" i="2"/>
  <c r="G156" i="2" s="1"/>
  <c r="H156" i="2" s="1"/>
  <c r="I156" i="2" s="1"/>
  <c r="J155" i="2" s="1"/>
  <c r="C158" i="2" l="1"/>
  <c r="K158" i="2" s="1"/>
  <c r="D158" i="2"/>
  <c r="E158" i="2" s="1"/>
  <c r="B159" i="2"/>
  <c r="F157" i="2"/>
  <c r="G157" i="2" s="1"/>
  <c r="H157" i="2" s="1"/>
  <c r="I157" i="2" s="1"/>
  <c r="J156" i="2" s="1"/>
  <c r="C159" i="2" l="1"/>
  <c r="K159" i="2" s="1"/>
  <c r="D159" i="2"/>
  <c r="E159" i="2" s="1"/>
  <c r="B160" i="2"/>
  <c r="F158" i="2"/>
  <c r="G158" i="2" s="1"/>
  <c r="H158" i="2" s="1"/>
  <c r="I158" i="2" s="1"/>
  <c r="J157" i="2" s="1"/>
  <c r="D160" i="2" l="1"/>
  <c r="E160" i="2" s="1"/>
  <c r="B161" i="2"/>
  <c r="C160" i="2"/>
  <c r="K160" i="2" s="1"/>
  <c r="F159" i="2"/>
  <c r="G159" i="2" s="1"/>
  <c r="H159" i="2" s="1"/>
  <c r="I159" i="2" s="1"/>
  <c r="J158" i="2" s="1"/>
  <c r="C161" i="2" l="1"/>
  <c r="K161" i="2" s="1"/>
  <c r="D161" i="2"/>
  <c r="E161" i="2" s="1"/>
  <c r="B162" i="2"/>
  <c r="F160" i="2"/>
  <c r="G160" i="2" s="1"/>
  <c r="H160" i="2" s="1"/>
  <c r="I160" i="2" s="1"/>
  <c r="J159" i="2" s="1"/>
  <c r="D162" i="2" l="1"/>
  <c r="E162" i="2" s="1"/>
  <c r="C162" i="2"/>
  <c r="K162" i="2" s="1"/>
  <c r="B163" i="2"/>
  <c r="F161" i="2"/>
  <c r="G161" i="2" s="1"/>
  <c r="H161" i="2" s="1"/>
  <c r="I161" i="2" s="1"/>
  <c r="J160" i="2" s="1"/>
  <c r="D163" i="2" l="1"/>
  <c r="E163" i="2" s="1"/>
  <c r="C163" i="2"/>
  <c r="K163" i="2" s="1"/>
  <c r="B164" i="2"/>
  <c r="F162" i="2"/>
  <c r="G162" i="2" s="1"/>
  <c r="H162" i="2" s="1"/>
  <c r="I162" i="2" s="1"/>
  <c r="J161" i="2" s="1"/>
  <c r="D164" i="2" l="1"/>
  <c r="E164" i="2" s="1"/>
  <c r="C164" i="2"/>
  <c r="K164" i="2" s="1"/>
  <c r="B165" i="2"/>
  <c r="F163" i="2"/>
  <c r="G163" i="2" s="1"/>
  <c r="H163" i="2" s="1"/>
  <c r="I163" i="2" s="1"/>
  <c r="J162" i="2" s="1"/>
  <c r="C165" i="2" l="1"/>
  <c r="K165" i="2" s="1"/>
  <c r="D165" i="2"/>
  <c r="E165" i="2" s="1"/>
  <c r="B166" i="2"/>
  <c r="F164" i="2"/>
  <c r="G164" i="2" s="1"/>
  <c r="H164" i="2" s="1"/>
  <c r="I164" i="2" s="1"/>
  <c r="J163" i="2" s="1"/>
  <c r="C166" i="2" l="1"/>
  <c r="K166" i="2" s="1"/>
  <c r="D166" i="2"/>
  <c r="E166" i="2" s="1"/>
  <c r="B167" i="2"/>
  <c r="F165" i="2"/>
  <c r="G165" i="2" s="1"/>
  <c r="H165" i="2" s="1"/>
  <c r="I165" i="2" s="1"/>
  <c r="J164" i="2" s="1"/>
  <c r="D167" i="2" l="1"/>
  <c r="E167" i="2" s="1"/>
  <c r="C167" i="2"/>
  <c r="K167" i="2" s="1"/>
  <c r="B168" i="2"/>
  <c r="F166" i="2"/>
  <c r="G166" i="2" s="1"/>
  <c r="H166" i="2" s="1"/>
  <c r="I166" i="2" s="1"/>
  <c r="J165" i="2" s="1"/>
  <c r="D168" i="2" l="1"/>
  <c r="E168" i="2" s="1"/>
  <c r="C168" i="2"/>
  <c r="K168" i="2" s="1"/>
  <c r="B169" i="2"/>
  <c r="F167" i="2"/>
  <c r="G167" i="2" s="1"/>
  <c r="H167" i="2" s="1"/>
  <c r="I167" i="2" s="1"/>
  <c r="J166" i="2" s="1"/>
  <c r="C169" i="2" l="1"/>
  <c r="K169" i="2" s="1"/>
  <c r="D169" i="2"/>
  <c r="E169" i="2" s="1"/>
  <c r="B170" i="2"/>
  <c r="F168" i="2"/>
  <c r="G168" i="2" s="1"/>
  <c r="H168" i="2" s="1"/>
  <c r="I168" i="2" s="1"/>
  <c r="J167" i="2" s="1"/>
  <c r="D170" i="2" l="1"/>
  <c r="E170" i="2" s="1"/>
  <c r="C170" i="2"/>
  <c r="K170" i="2" s="1"/>
  <c r="B171" i="2"/>
  <c r="F169" i="2"/>
  <c r="G169" i="2" s="1"/>
  <c r="H169" i="2" s="1"/>
  <c r="I169" i="2" s="1"/>
  <c r="J168" i="2" s="1"/>
  <c r="D171" i="2" l="1"/>
  <c r="E171" i="2" s="1"/>
  <c r="C171" i="2"/>
  <c r="K171" i="2" s="1"/>
  <c r="B172" i="2"/>
  <c r="F170" i="2"/>
  <c r="G170" i="2" s="1"/>
  <c r="H170" i="2" s="1"/>
  <c r="I170" i="2" s="1"/>
  <c r="J169" i="2" s="1"/>
  <c r="F171" i="2" l="1"/>
  <c r="G171" i="2" s="1"/>
  <c r="H171" i="2" s="1"/>
  <c r="I171" i="2" s="1"/>
  <c r="J170" i="2" s="1"/>
  <c r="C172" i="2"/>
  <c r="K172" i="2" s="1"/>
  <c r="D172" i="2"/>
  <c r="E172" i="2" s="1"/>
  <c r="B173" i="2"/>
  <c r="C173" i="2" l="1"/>
  <c r="K173" i="2" s="1"/>
  <c r="D173" i="2"/>
  <c r="E173" i="2" s="1"/>
  <c r="B174" i="2"/>
  <c r="F172" i="2"/>
  <c r="G172" i="2" s="1"/>
  <c r="H172" i="2" s="1"/>
  <c r="I172" i="2" s="1"/>
  <c r="J171" i="2" s="1"/>
  <c r="C174" i="2" l="1"/>
  <c r="K174" i="2" s="1"/>
  <c r="D174" i="2"/>
  <c r="E174" i="2" s="1"/>
  <c r="B175" i="2"/>
  <c r="F173" i="2"/>
  <c r="G173" i="2" s="1"/>
  <c r="H173" i="2" s="1"/>
  <c r="I173" i="2" s="1"/>
  <c r="J172" i="2" s="1"/>
  <c r="D175" i="2" l="1"/>
  <c r="E175" i="2" s="1"/>
  <c r="C175" i="2"/>
  <c r="K175" i="2" s="1"/>
  <c r="B176" i="2"/>
  <c r="F174" i="2"/>
  <c r="G174" i="2" s="1"/>
  <c r="H174" i="2" s="1"/>
  <c r="I174" i="2" s="1"/>
  <c r="J173" i="2" s="1"/>
  <c r="D176" i="2" l="1"/>
  <c r="E176" i="2" s="1"/>
  <c r="C176" i="2"/>
  <c r="K176" i="2" s="1"/>
  <c r="B177" i="2"/>
  <c r="F175" i="2"/>
  <c r="G175" i="2" s="1"/>
  <c r="H175" i="2" s="1"/>
  <c r="I175" i="2" s="1"/>
  <c r="J174" i="2" s="1"/>
  <c r="C177" i="2" l="1"/>
  <c r="K177" i="2" s="1"/>
  <c r="D177" i="2"/>
  <c r="E177" i="2" s="1"/>
  <c r="B178" i="2"/>
  <c r="F176" i="2"/>
  <c r="G176" i="2" s="1"/>
  <c r="H176" i="2" s="1"/>
  <c r="I176" i="2" s="1"/>
  <c r="J175" i="2" s="1"/>
  <c r="C178" i="2" l="1"/>
  <c r="K178" i="2" s="1"/>
  <c r="D178" i="2"/>
  <c r="E178" i="2" s="1"/>
  <c r="B179" i="2"/>
  <c r="F177" i="2"/>
  <c r="G177" i="2" s="1"/>
  <c r="H177" i="2" s="1"/>
  <c r="I177" i="2" s="1"/>
  <c r="J176" i="2" s="1"/>
  <c r="D179" i="2" l="1"/>
  <c r="E179" i="2" s="1"/>
  <c r="C179" i="2"/>
  <c r="K179" i="2" s="1"/>
  <c r="B180" i="2"/>
  <c r="F178" i="2"/>
  <c r="G178" i="2" s="1"/>
  <c r="H178" i="2" s="1"/>
  <c r="I178" i="2" s="1"/>
  <c r="J177" i="2" s="1"/>
  <c r="C180" i="2" l="1"/>
  <c r="K180" i="2" s="1"/>
  <c r="D180" i="2"/>
  <c r="E180" i="2" s="1"/>
  <c r="B181" i="2"/>
  <c r="F179" i="2"/>
  <c r="G179" i="2" s="1"/>
  <c r="H179" i="2" s="1"/>
  <c r="I179" i="2" s="1"/>
  <c r="J178" i="2" s="1"/>
  <c r="D181" i="2" l="1"/>
  <c r="E181" i="2" s="1"/>
  <c r="C181" i="2"/>
  <c r="K181" i="2" s="1"/>
  <c r="B182" i="2"/>
  <c r="F180" i="2"/>
  <c r="G180" i="2" s="1"/>
  <c r="H180" i="2" s="1"/>
  <c r="I180" i="2" s="1"/>
  <c r="J179" i="2" s="1"/>
  <c r="F181" i="2" l="1"/>
  <c r="G181" i="2" s="1"/>
  <c r="H181" i="2" s="1"/>
  <c r="I181" i="2" s="1"/>
  <c r="J180" i="2" s="1"/>
  <c r="C182" i="2"/>
  <c r="K182" i="2" s="1"/>
  <c r="D182" i="2"/>
  <c r="E182" i="2" s="1"/>
  <c r="B183" i="2"/>
  <c r="D183" i="2" l="1"/>
  <c r="E183" i="2" s="1"/>
  <c r="C183" i="2"/>
  <c r="B184" i="2"/>
  <c r="F182" i="2"/>
  <c r="G182" i="2" s="1"/>
  <c r="H182" i="2" s="1"/>
  <c r="I182" i="2" s="1"/>
  <c r="J181" i="2" s="1"/>
  <c r="F183" i="2" l="1"/>
  <c r="G183" i="2" s="1"/>
  <c r="H183" i="2" s="1"/>
  <c r="I183" i="2" s="1"/>
  <c r="J182" i="2" s="1"/>
  <c r="D184" i="2"/>
  <c r="E184" i="2" s="1"/>
  <c r="C184" i="2"/>
  <c r="K184" i="2" s="1"/>
  <c r="B185" i="2"/>
  <c r="K183" i="2" l="1"/>
  <c r="F184" i="2"/>
  <c r="G184" i="2" s="1"/>
  <c r="H184" i="2" s="1"/>
  <c r="I184" i="2" s="1"/>
  <c r="J183" i="2" s="1"/>
  <c r="C185" i="2"/>
  <c r="K185" i="2" s="1"/>
  <c r="D185" i="2"/>
  <c r="E185" i="2" s="1"/>
  <c r="B186" i="2"/>
  <c r="C186" i="2" l="1"/>
  <c r="K186" i="2" s="1"/>
  <c r="D186" i="2"/>
  <c r="E186" i="2" s="1"/>
  <c r="B187" i="2"/>
  <c r="F185" i="2"/>
  <c r="G185" i="2" s="1"/>
  <c r="H185" i="2" s="1"/>
  <c r="I185" i="2" s="1"/>
  <c r="J184" i="2" s="1"/>
  <c r="C187" i="2" l="1"/>
  <c r="K187" i="2" s="1"/>
  <c r="D187" i="2"/>
  <c r="E187" i="2" s="1"/>
  <c r="B188" i="2"/>
  <c r="F186" i="2"/>
  <c r="G186" i="2" s="1"/>
  <c r="H186" i="2" s="1"/>
  <c r="I186" i="2" s="1"/>
  <c r="J185" i="2" s="1"/>
  <c r="D188" i="2" l="1"/>
  <c r="E188" i="2" s="1"/>
  <c r="C188" i="2"/>
  <c r="K188" i="2" s="1"/>
  <c r="B189" i="2"/>
  <c r="F187" i="2"/>
  <c r="G187" i="2" s="1"/>
  <c r="H187" i="2" s="1"/>
  <c r="I187" i="2" s="1"/>
  <c r="J186" i="2" s="1"/>
  <c r="F188" i="2" l="1"/>
  <c r="G188" i="2" s="1"/>
  <c r="H188" i="2" s="1"/>
  <c r="I188" i="2" s="1"/>
  <c r="J187" i="2" s="1"/>
  <c r="C189" i="2"/>
  <c r="K189" i="2" s="1"/>
  <c r="D189" i="2"/>
  <c r="E189" i="2" s="1"/>
  <c r="B190" i="2"/>
  <c r="F189" i="2" l="1"/>
  <c r="G189" i="2" s="1"/>
  <c r="H189" i="2" s="1"/>
  <c r="I189" i="2" s="1"/>
  <c r="J188" i="2" s="1"/>
  <c r="D190" i="2"/>
  <c r="E190" i="2" s="1"/>
  <c r="C190" i="2"/>
  <c r="K190" i="2" s="1"/>
  <c r="B191" i="2"/>
  <c r="F190" i="2" l="1"/>
  <c r="G190" i="2" s="1"/>
  <c r="H190" i="2" s="1"/>
  <c r="I190" i="2" s="1"/>
  <c r="J189" i="2" s="1"/>
  <c r="C191" i="2"/>
  <c r="D191" i="2"/>
  <c r="E191" i="2" s="1"/>
  <c r="B192" i="2"/>
  <c r="F191" i="2" l="1"/>
  <c r="G191" i="2" s="1"/>
  <c r="H191" i="2" s="1"/>
  <c r="I191" i="2" s="1"/>
  <c r="J190" i="2" s="1"/>
  <c r="D192" i="2"/>
  <c r="E192" i="2" s="1"/>
  <c r="C192" i="2"/>
  <c r="B193" i="2"/>
  <c r="K191" i="2" l="1"/>
  <c r="F192" i="2"/>
  <c r="G192" i="2" s="1"/>
  <c r="H192" i="2" s="1"/>
  <c r="I192" i="2" s="1"/>
  <c r="J191" i="2" s="1"/>
  <c r="D193" i="2"/>
  <c r="E193" i="2" s="1"/>
  <c r="C193" i="2"/>
  <c r="K193" i="2" s="1"/>
  <c r="B194" i="2"/>
  <c r="K192" i="2" l="1"/>
  <c r="F193" i="2"/>
  <c r="G193" i="2" s="1"/>
  <c r="H193" i="2" s="1"/>
  <c r="I193" i="2" s="1"/>
  <c r="J192" i="2" s="1"/>
  <c r="C194" i="2"/>
  <c r="K194" i="2" s="1"/>
  <c r="D194" i="2"/>
  <c r="E194" i="2" s="1"/>
  <c r="B195" i="2"/>
  <c r="F194" i="2" l="1"/>
  <c r="G194" i="2" s="1"/>
  <c r="H194" i="2" s="1"/>
  <c r="I194" i="2" s="1"/>
  <c r="J193" i="2" s="1"/>
  <c r="D195" i="2"/>
  <c r="E195" i="2" s="1"/>
  <c r="C195" i="2"/>
  <c r="K195" i="2" s="1"/>
  <c r="B196" i="2"/>
  <c r="F195" i="2" l="1"/>
  <c r="G195" i="2" s="1"/>
  <c r="H195" i="2" s="1"/>
  <c r="I195" i="2" s="1"/>
  <c r="J194" i="2" s="1"/>
  <c r="D196" i="2"/>
  <c r="E196" i="2" s="1"/>
  <c r="C196" i="2"/>
  <c r="K196" i="2" s="1"/>
  <c r="B197" i="2"/>
  <c r="F196" i="2" l="1"/>
  <c r="G196" i="2" s="1"/>
  <c r="H196" i="2" s="1"/>
  <c r="I196" i="2" s="1"/>
  <c r="J195" i="2" s="1"/>
  <c r="D197" i="2"/>
  <c r="E197" i="2" s="1"/>
  <c r="C197" i="2"/>
  <c r="K197" i="2" s="1"/>
  <c r="B198" i="2"/>
  <c r="F197" i="2" l="1"/>
  <c r="G197" i="2" s="1"/>
  <c r="H197" i="2" s="1"/>
  <c r="I197" i="2" s="1"/>
  <c r="J196" i="2" s="1"/>
  <c r="D198" i="2"/>
  <c r="E198" i="2" s="1"/>
  <c r="C198" i="2"/>
  <c r="K198" i="2" s="1"/>
  <c r="B199" i="2"/>
  <c r="F198" i="2" l="1"/>
  <c r="G198" i="2" s="1"/>
  <c r="H198" i="2" s="1"/>
  <c r="I198" i="2" s="1"/>
  <c r="J197" i="2" s="1"/>
  <c r="C199" i="2"/>
  <c r="K199" i="2" s="1"/>
  <c r="D199" i="2"/>
  <c r="E199" i="2" s="1"/>
  <c r="B200" i="2"/>
  <c r="C200" i="2" l="1"/>
  <c r="D200" i="2"/>
  <c r="E200" i="2" s="1"/>
  <c r="B201" i="2"/>
  <c r="F199" i="2"/>
  <c r="G199" i="2" s="1"/>
  <c r="H199" i="2" s="1"/>
  <c r="I199" i="2" s="1"/>
  <c r="J198" i="2" s="1"/>
  <c r="C201" i="2" l="1"/>
  <c r="K201" i="2" s="1"/>
  <c r="D201" i="2"/>
  <c r="E201" i="2" s="1"/>
  <c r="B202" i="2"/>
  <c r="F200" i="2"/>
  <c r="G200" i="2" s="1"/>
  <c r="H200" i="2" s="1"/>
  <c r="I200" i="2" s="1"/>
  <c r="J199" i="2" s="1"/>
  <c r="K200" i="2" l="1"/>
  <c r="C202" i="2"/>
  <c r="K202" i="2" s="1"/>
  <c r="D202" i="2"/>
  <c r="E202" i="2" s="1"/>
  <c r="B203" i="2"/>
  <c r="F201" i="2"/>
  <c r="G201" i="2" s="1"/>
  <c r="H201" i="2" s="1"/>
  <c r="I201" i="2" s="1"/>
  <c r="J200" i="2" s="1"/>
  <c r="D203" i="2" l="1"/>
  <c r="E203" i="2" s="1"/>
  <c r="C203" i="2"/>
  <c r="K203" i="2" s="1"/>
  <c r="B204" i="2"/>
  <c r="F202" i="2"/>
  <c r="G202" i="2" s="1"/>
  <c r="H202" i="2" s="1"/>
  <c r="I202" i="2" s="1"/>
  <c r="J201" i="2" s="1"/>
  <c r="D204" i="2" l="1"/>
  <c r="E204" i="2" s="1"/>
  <c r="C204" i="2"/>
  <c r="K204" i="2" s="1"/>
  <c r="B205" i="2"/>
  <c r="F203" i="2"/>
  <c r="G203" i="2" s="1"/>
  <c r="H203" i="2" s="1"/>
  <c r="I203" i="2" s="1"/>
  <c r="J202" i="2" s="1"/>
  <c r="D205" i="2" l="1"/>
  <c r="E205" i="2" s="1"/>
  <c r="C205" i="2"/>
  <c r="K205" i="2" s="1"/>
  <c r="B206" i="2"/>
  <c r="F204" i="2"/>
  <c r="G204" i="2" s="1"/>
  <c r="H204" i="2" s="1"/>
  <c r="I204" i="2" s="1"/>
  <c r="J203" i="2" s="1"/>
  <c r="C206" i="2" l="1"/>
  <c r="K206" i="2" s="1"/>
  <c r="D206" i="2"/>
  <c r="E206" i="2" s="1"/>
  <c r="B207" i="2"/>
  <c r="F205" i="2"/>
  <c r="G205" i="2" s="1"/>
  <c r="H205" i="2" s="1"/>
  <c r="I205" i="2" s="1"/>
  <c r="J204" i="2" s="1"/>
  <c r="D207" i="2" l="1"/>
  <c r="E207" i="2" s="1"/>
  <c r="C207" i="2"/>
  <c r="K207" i="2" s="1"/>
  <c r="B208" i="2"/>
  <c r="F206" i="2"/>
  <c r="G206" i="2" s="1"/>
  <c r="H206" i="2" s="1"/>
  <c r="I206" i="2" s="1"/>
  <c r="J205" i="2" s="1"/>
  <c r="C208" i="2" l="1"/>
  <c r="K208" i="2" s="1"/>
  <c r="B209" i="2"/>
  <c r="D208" i="2"/>
  <c r="E208" i="2" s="1"/>
  <c r="F207" i="2"/>
  <c r="G207" i="2" s="1"/>
  <c r="H207" i="2" s="1"/>
  <c r="I207" i="2" s="1"/>
  <c r="J206" i="2" s="1"/>
  <c r="F208" i="2" l="1"/>
  <c r="G208" i="2" s="1"/>
  <c r="H208" i="2" s="1"/>
  <c r="I208" i="2" s="1"/>
  <c r="J207" i="2" s="1"/>
  <c r="C209" i="2"/>
  <c r="K209" i="2" s="1"/>
  <c r="D209" i="2"/>
  <c r="E209" i="2" s="1"/>
  <c r="B210" i="2"/>
  <c r="F209" i="2" l="1"/>
  <c r="G209" i="2" s="1"/>
  <c r="H209" i="2" s="1"/>
  <c r="I209" i="2" s="1"/>
  <c r="J208" i="2" s="1"/>
  <c r="D210" i="2"/>
  <c r="E210" i="2" s="1"/>
  <c r="C210" i="2"/>
  <c r="K210" i="2" s="1"/>
  <c r="B211" i="2"/>
  <c r="D211" i="2" l="1"/>
  <c r="E211" i="2" s="1"/>
  <c r="C211" i="2"/>
  <c r="K211" i="2" s="1"/>
  <c r="B212" i="2"/>
  <c r="F210" i="2"/>
  <c r="G210" i="2" s="1"/>
  <c r="H210" i="2" s="1"/>
  <c r="I210" i="2" s="1"/>
  <c r="J209" i="2" s="1"/>
  <c r="C212" i="2" l="1"/>
  <c r="K212" i="2" s="1"/>
  <c r="D212" i="2"/>
  <c r="E212" i="2" s="1"/>
  <c r="B213" i="2"/>
  <c r="F211" i="2"/>
  <c r="G211" i="2" s="1"/>
  <c r="H211" i="2" s="1"/>
  <c r="I211" i="2" s="1"/>
  <c r="J210" i="2" s="1"/>
  <c r="C213" i="2" l="1"/>
  <c r="K213" i="2" s="1"/>
  <c r="D213" i="2"/>
  <c r="E213" i="2" s="1"/>
  <c r="B214" i="2"/>
  <c r="F212" i="2"/>
  <c r="G212" i="2" s="1"/>
  <c r="H212" i="2" s="1"/>
  <c r="I212" i="2" s="1"/>
  <c r="J211" i="2" s="1"/>
  <c r="C214" i="2" l="1"/>
  <c r="K214" i="2" s="1"/>
  <c r="D214" i="2"/>
  <c r="E214" i="2" s="1"/>
  <c r="B215" i="2"/>
  <c r="F213" i="2"/>
  <c r="G213" i="2" s="1"/>
  <c r="H213" i="2" s="1"/>
  <c r="I213" i="2" s="1"/>
  <c r="J212" i="2" s="1"/>
  <c r="D215" i="2" l="1"/>
  <c r="E215" i="2" s="1"/>
  <c r="C215" i="2"/>
  <c r="K215" i="2" s="1"/>
  <c r="B216" i="2"/>
  <c r="F214" i="2"/>
  <c r="G214" i="2" s="1"/>
  <c r="H214" i="2" s="1"/>
  <c r="I214" i="2" s="1"/>
  <c r="J213" i="2" s="1"/>
  <c r="D216" i="2" l="1"/>
  <c r="E216" i="2" s="1"/>
  <c r="C216" i="2"/>
  <c r="K216" i="2" s="1"/>
  <c r="B217" i="2"/>
  <c r="F215" i="2"/>
  <c r="G215" i="2" s="1"/>
  <c r="H215" i="2" s="1"/>
  <c r="I215" i="2" s="1"/>
  <c r="J214" i="2" s="1"/>
  <c r="C217" i="2" l="1"/>
  <c r="K217" i="2" s="1"/>
  <c r="D217" i="2"/>
  <c r="E217" i="2" s="1"/>
  <c r="B218" i="2"/>
  <c r="F216" i="2"/>
  <c r="G216" i="2" s="1"/>
  <c r="H216" i="2" s="1"/>
  <c r="I216" i="2" s="1"/>
  <c r="J215" i="2" s="1"/>
  <c r="C218" i="2" l="1"/>
  <c r="K218" i="2" s="1"/>
  <c r="D218" i="2"/>
  <c r="E218" i="2" s="1"/>
  <c r="B219" i="2"/>
  <c r="F217" i="2"/>
  <c r="G217" i="2" s="1"/>
  <c r="H217" i="2" s="1"/>
  <c r="I217" i="2" s="1"/>
  <c r="J216" i="2" s="1"/>
  <c r="C219" i="2" l="1"/>
  <c r="K219" i="2" s="1"/>
  <c r="D219" i="2"/>
  <c r="E219" i="2" s="1"/>
  <c r="B220" i="2"/>
  <c r="F218" i="2"/>
  <c r="G218" i="2" s="1"/>
  <c r="H218" i="2" s="1"/>
  <c r="I218" i="2" s="1"/>
  <c r="J217" i="2" s="1"/>
  <c r="C220" i="2" l="1"/>
  <c r="K220" i="2" s="1"/>
  <c r="D220" i="2"/>
  <c r="E220" i="2" s="1"/>
  <c r="B221" i="2"/>
  <c r="F219" i="2"/>
  <c r="G219" i="2" s="1"/>
  <c r="H219" i="2" s="1"/>
  <c r="I219" i="2" s="1"/>
  <c r="J218" i="2" s="1"/>
  <c r="C221" i="2" l="1"/>
  <c r="K221" i="2" s="1"/>
  <c r="D221" i="2"/>
  <c r="E221" i="2" s="1"/>
  <c r="B222" i="2"/>
  <c r="F220" i="2"/>
  <c r="G220" i="2" s="1"/>
  <c r="H220" i="2" s="1"/>
  <c r="I220" i="2" s="1"/>
  <c r="J219" i="2" s="1"/>
  <c r="D222" i="2" l="1"/>
  <c r="E222" i="2" s="1"/>
  <c r="C222" i="2"/>
  <c r="K222" i="2" s="1"/>
  <c r="B223" i="2"/>
  <c r="F221" i="2"/>
  <c r="G221" i="2" s="1"/>
  <c r="H221" i="2" s="1"/>
  <c r="I221" i="2" s="1"/>
  <c r="J220" i="2" s="1"/>
  <c r="D223" i="2" l="1"/>
  <c r="E223" i="2" s="1"/>
  <c r="C223" i="2"/>
  <c r="K223" i="2" s="1"/>
  <c r="B224" i="2"/>
  <c r="F222" i="2"/>
  <c r="G222" i="2" s="1"/>
  <c r="H222" i="2" s="1"/>
  <c r="I222" i="2" s="1"/>
  <c r="J221" i="2" s="1"/>
  <c r="F223" i="2" l="1"/>
  <c r="G223" i="2" s="1"/>
  <c r="H223" i="2" s="1"/>
  <c r="I223" i="2" s="1"/>
  <c r="J222" i="2" s="1"/>
  <c r="C224" i="2"/>
  <c r="K224" i="2" s="1"/>
  <c r="D224" i="2"/>
  <c r="E224" i="2" s="1"/>
  <c r="B225" i="2"/>
  <c r="D225" i="2" l="1"/>
  <c r="E225" i="2" s="1"/>
  <c r="C225" i="2"/>
  <c r="B226" i="2"/>
  <c r="F224" i="2"/>
  <c r="G224" i="2" s="1"/>
  <c r="H224" i="2" s="1"/>
  <c r="I224" i="2" s="1"/>
  <c r="J223" i="2" s="1"/>
  <c r="C226" i="2" l="1"/>
  <c r="K226" i="2" s="1"/>
  <c r="D226" i="2"/>
  <c r="E226" i="2" s="1"/>
  <c r="B227" i="2"/>
  <c r="F225" i="2"/>
  <c r="G225" i="2" s="1"/>
  <c r="H225" i="2" s="1"/>
  <c r="I225" i="2" s="1"/>
  <c r="J224" i="2" s="1"/>
  <c r="K225" i="2" l="1"/>
  <c r="C227" i="2"/>
  <c r="K227" i="2" s="1"/>
  <c r="D227" i="2"/>
  <c r="E227" i="2" s="1"/>
  <c r="B228" i="2"/>
  <c r="F226" i="2"/>
  <c r="G226" i="2" s="1"/>
  <c r="H226" i="2" s="1"/>
  <c r="I226" i="2" s="1"/>
  <c r="J225" i="2" s="1"/>
  <c r="D228" i="2" l="1"/>
  <c r="E228" i="2" s="1"/>
  <c r="C228" i="2"/>
  <c r="K228" i="2" s="1"/>
  <c r="B229" i="2"/>
  <c r="F227" i="2"/>
  <c r="G227" i="2" s="1"/>
  <c r="H227" i="2" s="1"/>
  <c r="I227" i="2" s="1"/>
  <c r="J226" i="2" s="1"/>
  <c r="D229" i="2" l="1"/>
  <c r="E229" i="2" s="1"/>
  <c r="C229" i="2"/>
  <c r="K229" i="2" s="1"/>
  <c r="B230" i="2"/>
  <c r="F228" i="2"/>
  <c r="G228" i="2" s="1"/>
  <c r="H228" i="2" s="1"/>
  <c r="I228" i="2" s="1"/>
  <c r="J227" i="2" s="1"/>
  <c r="C230" i="2" l="1"/>
  <c r="K230" i="2" s="1"/>
  <c r="D230" i="2"/>
  <c r="E230" i="2" s="1"/>
  <c r="B231" i="2"/>
  <c r="F229" i="2"/>
  <c r="G229" i="2" s="1"/>
  <c r="H229" i="2" s="1"/>
  <c r="I229" i="2" s="1"/>
  <c r="J228" i="2" s="1"/>
  <c r="F230" i="2" l="1"/>
  <c r="G230" i="2" s="1"/>
  <c r="H230" i="2" s="1"/>
  <c r="I230" i="2" s="1"/>
  <c r="J229" i="2" s="1"/>
  <c r="D231" i="2"/>
  <c r="E231" i="2" s="1"/>
  <c r="C231" i="2"/>
  <c r="K231" i="2" s="1"/>
  <c r="B232" i="2"/>
  <c r="F231" i="2" l="1"/>
  <c r="G231" i="2" s="1"/>
  <c r="H231" i="2" s="1"/>
  <c r="I231" i="2" s="1"/>
  <c r="J230" i="2" s="1"/>
  <c r="C232" i="2"/>
  <c r="K232" i="2" s="1"/>
  <c r="D232" i="2"/>
  <c r="E232" i="2" s="1"/>
  <c r="B233" i="2"/>
  <c r="F232" i="2" l="1"/>
  <c r="G232" i="2" s="1"/>
  <c r="H232" i="2" s="1"/>
  <c r="I232" i="2" s="1"/>
  <c r="J231" i="2" s="1"/>
  <c r="C233" i="2"/>
  <c r="K233" i="2" s="1"/>
  <c r="D233" i="2"/>
  <c r="E233" i="2" s="1"/>
  <c r="B234" i="2"/>
  <c r="D234" i="2" l="1"/>
  <c r="E234" i="2" s="1"/>
  <c r="C234" i="2"/>
  <c r="K234" i="2" s="1"/>
  <c r="B235" i="2"/>
  <c r="F233" i="2"/>
  <c r="G233" i="2" s="1"/>
  <c r="H233" i="2" s="1"/>
  <c r="I233" i="2" s="1"/>
  <c r="J232" i="2" s="1"/>
  <c r="C235" i="2" l="1"/>
  <c r="K235" i="2" s="1"/>
  <c r="D235" i="2"/>
  <c r="E235" i="2" s="1"/>
  <c r="B236" i="2"/>
  <c r="F234" i="2"/>
  <c r="G234" i="2" s="1"/>
  <c r="H234" i="2" s="1"/>
  <c r="I234" i="2" s="1"/>
  <c r="J233" i="2" s="1"/>
  <c r="C236" i="2" l="1"/>
  <c r="K236" i="2" s="1"/>
  <c r="D236" i="2"/>
  <c r="E236" i="2" s="1"/>
  <c r="B237" i="2"/>
  <c r="F235" i="2"/>
  <c r="G235" i="2" s="1"/>
  <c r="H235" i="2" s="1"/>
  <c r="I235" i="2" s="1"/>
  <c r="J234" i="2" s="1"/>
  <c r="C237" i="2" l="1"/>
  <c r="K237" i="2" s="1"/>
  <c r="D237" i="2"/>
  <c r="E237" i="2" s="1"/>
  <c r="B238" i="2"/>
  <c r="F236" i="2"/>
  <c r="G236" i="2" s="1"/>
  <c r="H236" i="2" s="1"/>
  <c r="I236" i="2" s="1"/>
  <c r="J235" i="2" s="1"/>
  <c r="D238" i="2" l="1"/>
  <c r="E238" i="2" s="1"/>
  <c r="C238" i="2"/>
  <c r="K238" i="2" s="1"/>
  <c r="B239" i="2"/>
  <c r="F237" i="2"/>
  <c r="G237" i="2" s="1"/>
  <c r="H237" i="2" s="1"/>
  <c r="I237" i="2" s="1"/>
  <c r="J236" i="2" s="1"/>
  <c r="D239" i="2" l="1"/>
  <c r="E239" i="2" s="1"/>
  <c r="C239" i="2"/>
  <c r="B240" i="2"/>
  <c r="F238" i="2"/>
  <c r="G238" i="2" s="1"/>
  <c r="H238" i="2" s="1"/>
  <c r="I238" i="2" s="1"/>
  <c r="J237" i="2" s="1"/>
  <c r="C240" i="2" l="1"/>
  <c r="K240" i="2" s="1"/>
  <c r="D240" i="2"/>
  <c r="E240" i="2" s="1"/>
  <c r="B241" i="2"/>
  <c r="F239" i="2"/>
  <c r="G239" i="2" s="1"/>
  <c r="H239" i="2" s="1"/>
  <c r="I239" i="2" s="1"/>
  <c r="J238" i="2" s="1"/>
  <c r="K239" i="2" l="1"/>
  <c r="D241" i="2"/>
  <c r="E241" i="2" s="1"/>
  <c r="C241" i="2"/>
  <c r="K241" i="2" s="1"/>
  <c r="B242" i="2"/>
  <c r="F240" i="2"/>
  <c r="G240" i="2" s="1"/>
  <c r="H240" i="2" s="1"/>
  <c r="I240" i="2" s="1"/>
  <c r="J239" i="2" s="1"/>
  <c r="D242" i="2" l="1"/>
  <c r="E242" i="2" s="1"/>
  <c r="C242" i="2"/>
  <c r="K242" i="2" s="1"/>
  <c r="B243" i="2"/>
  <c r="F241" i="2"/>
  <c r="G241" i="2" s="1"/>
  <c r="H241" i="2" s="1"/>
  <c r="I241" i="2" s="1"/>
  <c r="J240" i="2" s="1"/>
  <c r="D243" i="2" l="1"/>
  <c r="E243" i="2" s="1"/>
  <c r="C243" i="2"/>
  <c r="K243" i="2" s="1"/>
  <c r="B244" i="2"/>
  <c r="F242" i="2"/>
  <c r="G242" i="2" s="1"/>
  <c r="H242" i="2" s="1"/>
  <c r="I242" i="2" s="1"/>
  <c r="J241" i="2" s="1"/>
  <c r="D244" i="2" l="1"/>
  <c r="E244" i="2" s="1"/>
  <c r="C244" i="2"/>
  <c r="K244" i="2" s="1"/>
  <c r="B245" i="2"/>
  <c r="F243" i="2"/>
  <c r="G243" i="2" s="1"/>
  <c r="H243" i="2" s="1"/>
  <c r="I243" i="2" s="1"/>
  <c r="J242" i="2" s="1"/>
  <c r="C245" i="2" l="1"/>
  <c r="K245" i="2" s="1"/>
  <c r="D245" i="2"/>
  <c r="E245" i="2" s="1"/>
  <c r="B246" i="2"/>
  <c r="F244" i="2"/>
  <c r="G244" i="2" s="1"/>
  <c r="H244" i="2" s="1"/>
  <c r="I244" i="2" s="1"/>
  <c r="J243" i="2" s="1"/>
  <c r="D246" i="2" l="1"/>
  <c r="E246" i="2" s="1"/>
  <c r="C246" i="2"/>
  <c r="K246" i="2" s="1"/>
  <c r="B247" i="2"/>
  <c r="F245" i="2"/>
  <c r="G245" i="2" s="1"/>
  <c r="H245" i="2" s="1"/>
  <c r="I245" i="2" s="1"/>
  <c r="J244" i="2" s="1"/>
  <c r="D247" i="2" l="1"/>
  <c r="E247" i="2" s="1"/>
  <c r="C247" i="2"/>
  <c r="K247" i="2" s="1"/>
  <c r="B248" i="2"/>
  <c r="F246" i="2"/>
  <c r="G246" i="2" s="1"/>
  <c r="H246" i="2" s="1"/>
  <c r="I246" i="2" s="1"/>
  <c r="J245" i="2" s="1"/>
  <c r="D248" i="2" l="1"/>
  <c r="E248" i="2" s="1"/>
  <c r="C248" i="2"/>
  <c r="K248" i="2" s="1"/>
  <c r="B249" i="2"/>
  <c r="F247" i="2"/>
  <c r="G247" i="2" s="1"/>
  <c r="H247" i="2" s="1"/>
  <c r="I247" i="2" s="1"/>
  <c r="J246" i="2" s="1"/>
  <c r="D249" i="2" l="1"/>
  <c r="E249" i="2" s="1"/>
  <c r="C249" i="2"/>
  <c r="K249" i="2" s="1"/>
  <c r="B250" i="2"/>
  <c r="F248" i="2"/>
  <c r="G248" i="2" s="1"/>
  <c r="H248" i="2" s="1"/>
  <c r="I248" i="2" s="1"/>
  <c r="J247" i="2" s="1"/>
  <c r="C250" i="2" l="1"/>
  <c r="K250" i="2" s="1"/>
  <c r="D250" i="2"/>
  <c r="E250" i="2" s="1"/>
  <c r="B251" i="2"/>
  <c r="F249" i="2"/>
  <c r="G249" i="2" s="1"/>
  <c r="H249" i="2" s="1"/>
  <c r="I249" i="2" s="1"/>
  <c r="J248" i="2" s="1"/>
  <c r="D251" i="2" l="1"/>
  <c r="E251" i="2" s="1"/>
  <c r="C251" i="2"/>
  <c r="K251" i="2" s="1"/>
  <c r="B252" i="2"/>
  <c r="F250" i="2"/>
  <c r="G250" i="2" s="1"/>
  <c r="H250" i="2" s="1"/>
  <c r="I250" i="2" s="1"/>
  <c r="J249" i="2" s="1"/>
  <c r="C252" i="2" l="1"/>
  <c r="K252" i="2" s="1"/>
  <c r="B253" i="2"/>
  <c r="D252" i="2"/>
  <c r="E252" i="2" s="1"/>
  <c r="F251" i="2"/>
  <c r="G251" i="2" s="1"/>
  <c r="H251" i="2" s="1"/>
  <c r="I251" i="2" s="1"/>
  <c r="J250" i="2" s="1"/>
  <c r="C253" i="2" l="1"/>
  <c r="K253" i="2" s="1"/>
  <c r="D253" i="2"/>
  <c r="E253" i="2" s="1"/>
  <c r="B254" i="2"/>
  <c r="F252" i="2"/>
  <c r="G252" i="2" s="1"/>
  <c r="H252" i="2" s="1"/>
  <c r="I252" i="2" s="1"/>
  <c r="J251" i="2" s="1"/>
  <c r="C254" i="2" l="1"/>
  <c r="K254" i="2" s="1"/>
  <c r="D254" i="2"/>
  <c r="E254" i="2" s="1"/>
  <c r="B255" i="2"/>
  <c r="F253" i="2"/>
  <c r="G253" i="2" s="1"/>
  <c r="H253" i="2" s="1"/>
  <c r="I253" i="2" s="1"/>
  <c r="J252" i="2" s="1"/>
  <c r="C255" i="2" l="1"/>
  <c r="K255" i="2" s="1"/>
  <c r="D255" i="2"/>
  <c r="E255" i="2" s="1"/>
  <c r="B256" i="2"/>
  <c r="F254" i="2"/>
  <c r="G254" i="2" s="1"/>
  <c r="H254" i="2" s="1"/>
  <c r="I254" i="2" s="1"/>
  <c r="J253" i="2" s="1"/>
  <c r="D256" i="2" l="1"/>
  <c r="E256" i="2" s="1"/>
  <c r="C256" i="2"/>
  <c r="K256" i="2" s="1"/>
  <c r="B257" i="2"/>
  <c r="F255" i="2"/>
  <c r="G255" i="2" s="1"/>
  <c r="H255" i="2" s="1"/>
  <c r="I255" i="2" s="1"/>
  <c r="J254" i="2" s="1"/>
  <c r="C257" i="2" l="1"/>
  <c r="K257" i="2" s="1"/>
  <c r="D257" i="2"/>
  <c r="E257" i="2" s="1"/>
  <c r="B258" i="2"/>
  <c r="F256" i="2"/>
  <c r="G256" i="2" s="1"/>
  <c r="H256" i="2" s="1"/>
  <c r="I256" i="2" s="1"/>
  <c r="J255" i="2" s="1"/>
  <c r="C258" i="2" l="1"/>
  <c r="K258" i="2" s="1"/>
  <c r="D258" i="2"/>
  <c r="E258" i="2" s="1"/>
  <c r="B259" i="2"/>
  <c r="F257" i="2"/>
  <c r="G257" i="2" s="1"/>
  <c r="H257" i="2" s="1"/>
  <c r="I257" i="2" s="1"/>
  <c r="J256" i="2" s="1"/>
  <c r="C259" i="2" l="1"/>
  <c r="K259" i="2" s="1"/>
  <c r="D259" i="2"/>
  <c r="E259" i="2" s="1"/>
  <c r="B260" i="2"/>
  <c r="F258" i="2"/>
  <c r="G258" i="2" s="1"/>
  <c r="H258" i="2" s="1"/>
  <c r="I258" i="2" s="1"/>
  <c r="J257" i="2" s="1"/>
  <c r="C260" i="2" l="1"/>
  <c r="K260" i="2" s="1"/>
  <c r="D260" i="2"/>
  <c r="E260" i="2" s="1"/>
  <c r="B261" i="2"/>
  <c r="F259" i="2"/>
  <c r="G259" i="2" s="1"/>
  <c r="H259" i="2" s="1"/>
  <c r="I259" i="2" s="1"/>
  <c r="J258" i="2" s="1"/>
  <c r="C261" i="2" l="1"/>
  <c r="K261" i="2" s="1"/>
  <c r="B262" i="2"/>
  <c r="D261" i="2"/>
  <c r="E261" i="2" s="1"/>
  <c r="F260" i="2"/>
  <c r="G260" i="2" s="1"/>
  <c r="H260" i="2" s="1"/>
  <c r="I260" i="2" s="1"/>
  <c r="J259" i="2" s="1"/>
  <c r="F261" i="2" l="1"/>
  <c r="G261" i="2" s="1"/>
  <c r="H261" i="2" s="1"/>
  <c r="I261" i="2" s="1"/>
  <c r="J260" i="2" s="1"/>
  <c r="D262" i="2"/>
  <c r="E262" i="2" s="1"/>
  <c r="C262" i="2"/>
  <c r="K262" i="2" s="1"/>
  <c r="B263" i="2"/>
  <c r="F262" i="2" l="1"/>
  <c r="G262" i="2" s="1"/>
  <c r="H262" i="2" s="1"/>
  <c r="I262" i="2" s="1"/>
  <c r="J261" i="2" s="1"/>
  <c r="C263" i="2"/>
  <c r="K263" i="2" s="1"/>
  <c r="D263" i="2"/>
  <c r="E263" i="2" s="1"/>
  <c r="B264" i="2"/>
  <c r="D264" i="2" l="1"/>
  <c r="E264" i="2" s="1"/>
  <c r="C264" i="2"/>
  <c r="K264" i="2" s="1"/>
  <c r="B265" i="2"/>
  <c r="F263" i="2"/>
  <c r="G263" i="2" s="1"/>
  <c r="H263" i="2" s="1"/>
  <c r="I263" i="2" s="1"/>
  <c r="J262" i="2" s="1"/>
  <c r="D265" i="2" l="1"/>
  <c r="E265" i="2" s="1"/>
  <c r="B266" i="2"/>
  <c r="C265" i="2"/>
  <c r="K265" i="2" s="1"/>
  <c r="F264" i="2"/>
  <c r="G264" i="2" s="1"/>
  <c r="H264" i="2" s="1"/>
  <c r="I264" i="2" s="1"/>
  <c r="J263" i="2" s="1"/>
  <c r="C266" i="2" l="1"/>
  <c r="K266" i="2" s="1"/>
  <c r="D266" i="2"/>
  <c r="E266" i="2" s="1"/>
  <c r="B267" i="2"/>
  <c r="F265" i="2"/>
  <c r="G265" i="2" s="1"/>
  <c r="H265" i="2" s="1"/>
  <c r="I265" i="2" s="1"/>
  <c r="J264" i="2" s="1"/>
  <c r="D267" i="2" l="1"/>
  <c r="E267" i="2" s="1"/>
  <c r="C267" i="2"/>
  <c r="K267" i="2" s="1"/>
  <c r="B268" i="2"/>
  <c r="F266" i="2"/>
  <c r="G266" i="2" l="1"/>
  <c r="H266" i="2" s="1"/>
  <c r="I266" i="2" s="1"/>
  <c r="D268" i="2"/>
  <c r="E268" i="2" s="1"/>
  <c r="C268" i="2"/>
  <c r="K268" i="2" s="1"/>
  <c r="B269" i="2"/>
  <c r="F267" i="2"/>
  <c r="G267" i="2" s="1"/>
  <c r="H267" i="2" s="1"/>
  <c r="I267" i="2" s="1"/>
  <c r="J266" i="2" l="1"/>
  <c r="J265" i="2"/>
  <c r="D269" i="2"/>
  <c r="E269" i="2" s="1"/>
  <c r="B270" i="2"/>
  <c r="C269" i="2"/>
  <c r="K269" i="2" s="1"/>
  <c r="F268" i="2"/>
  <c r="G268" i="2" s="1"/>
  <c r="H268" i="2" s="1"/>
  <c r="I268" i="2" s="1"/>
  <c r="J267" i="2" s="1"/>
  <c r="C270" i="2" l="1"/>
  <c r="K270" i="2" s="1"/>
  <c r="D270" i="2"/>
  <c r="E270" i="2" s="1"/>
  <c r="B271" i="2"/>
  <c r="F269" i="2"/>
  <c r="G269" i="2" s="1"/>
  <c r="H269" i="2" s="1"/>
  <c r="I269" i="2" s="1"/>
  <c r="J268" i="2" s="1"/>
  <c r="C271" i="2" l="1"/>
  <c r="K271" i="2" s="1"/>
  <c r="D271" i="2"/>
  <c r="E271" i="2" s="1"/>
  <c r="B272" i="2"/>
  <c r="F270" i="2"/>
  <c r="G270" i="2" s="1"/>
  <c r="H270" i="2" s="1"/>
  <c r="I270" i="2" s="1"/>
  <c r="J269" i="2" s="1"/>
  <c r="C272" i="2" l="1"/>
  <c r="K272" i="2" s="1"/>
  <c r="D272" i="2"/>
  <c r="E272" i="2" s="1"/>
  <c r="B273" i="2"/>
  <c r="F271" i="2"/>
  <c r="G271" i="2" s="1"/>
  <c r="H271" i="2" s="1"/>
  <c r="I271" i="2" s="1"/>
  <c r="J270" i="2" s="1"/>
  <c r="C273" i="2" l="1"/>
  <c r="K273" i="2" s="1"/>
  <c r="D273" i="2"/>
  <c r="E273" i="2" s="1"/>
  <c r="B274" i="2"/>
  <c r="F272" i="2"/>
  <c r="G272" i="2" s="1"/>
  <c r="H272" i="2" s="1"/>
  <c r="I272" i="2" s="1"/>
  <c r="J271" i="2" s="1"/>
  <c r="D274" i="2" l="1"/>
  <c r="E274" i="2" s="1"/>
  <c r="C274" i="2"/>
  <c r="K274" i="2" s="1"/>
  <c r="B275" i="2"/>
  <c r="F273" i="2"/>
  <c r="G273" i="2" s="1"/>
  <c r="H273" i="2" s="1"/>
  <c r="I273" i="2" s="1"/>
  <c r="J272" i="2" s="1"/>
  <c r="C275" i="2" l="1"/>
  <c r="D275" i="2"/>
  <c r="E275" i="2" s="1"/>
  <c r="B276" i="2"/>
  <c r="F274" i="2"/>
  <c r="G274" i="2" s="1"/>
  <c r="H274" i="2" s="1"/>
  <c r="I274" i="2" s="1"/>
  <c r="J273" i="2" s="1"/>
  <c r="D276" i="2" l="1"/>
  <c r="E276" i="2" s="1"/>
  <c r="C276" i="2"/>
  <c r="K276" i="2" s="1"/>
  <c r="B277" i="2"/>
  <c r="F275" i="2"/>
  <c r="G275" i="2" s="1"/>
  <c r="H275" i="2" s="1"/>
  <c r="I275" i="2" s="1"/>
  <c r="J274" i="2" s="1"/>
  <c r="K275" i="2" l="1"/>
  <c r="B278" i="2"/>
  <c r="C277" i="2"/>
  <c r="K277" i="2" s="1"/>
  <c r="D277" i="2"/>
  <c r="E277" i="2" s="1"/>
  <c r="F276" i="2"/>
  <c r="G276" i="2" s="1"/>
  <c r="H276" i="2" s="1"/>
  <c r="I276" i="2" s="1"/>
  <c r="J275" i="2" s="1"/>
  <c r="F277" i="2" l="1"/>
  <c r="G277" i="2" s="1"/>
  <c r="H277" i="2" s="1"/>
  <c r="I277" i="2" s="1"/>
  <c r="J276" i="2" s="1"/>
  <c r="C278" i="2"/>
  <c r="K278" i="2" s="1"/>
  <c r="D278" i="2"/>
  <c r="E278" i="2" s="1"/>
  <c r="B279" i="2"/>
  <c r="C279" i="2" l="1"/>
  <c r="K279" i="2" s="1"/>
  <c r="D279" i="2"/>
  <c r="E279" i="2" s="1"/>
  <c r="B280" i="2"/>
  <c r="F278" i="2"/>
  <c r="G278" i="2" s="1"/>
  <c r="H278" i="2" s="1"/>
  <c r="I278" i="2" s="1"/>
  <c r="J277" i="2" s="1"/>
  <c r="D280" i="2" l="1"/>
  <c r="E280" i="2" s="1"/>
  <c r="B281" i="2"/>
  <c r="C280" i="2"/>
  <c r="K280" i="2" s="1"/>
  <c r="F279" i="2"/>
  <c r="G279" i="2" s="1"/>
  <c r="H279" i="2" s="1"/>
  <c r="I279" i="2" s="1"/>
  <c r="J278" i="2" s="1"/>
  <c r="C281" i="2" l="1"/>
  <c r="K281" i="2" s="1"/>
  <c r="D281" i="2"/>
  <c r="E281" i="2" s="1"/>
  <c r="B282" i="2"/>
  <c r="F280" i="2"/>
  <c r="G280" i="2" s="1"/>
  <c r="H280" i="2" s="1"/>
  <c r="I280" i="2" s="1"/>
  <c r="J279" i="2" s="1"/>
  <c r="C282" i="2" l="1"/>
  <c r="K282" i="2" s="1"/>
  <c r="D282" i="2"/>
  <c r="E282" i="2" s="1"/>
  <c r="B283" i="2"/>
  <c r="F281" i="2"/>
  <c r="G281" i="2" s="1"/>
  <c r="H281" i="2" s="1"/>
  <c r="I281" i="2" s="1"/>
  <c r="J280" i="2" s="1"/>
  <c r="C283" i="2" l="1"/>
  <c r="K283" i="2" s="1"/>
  <c r="D283" i="2"/>
  <c r="E283" i="2" s="1"/>
  <c r="B284" i="2"/>
  <c r="F282" i="2"/>
  <c r="G282" i="2" s="1"/>
  <c r="H282" i="2" s="1"/>
  <c r="I282" i="2" s="1"/>
  <c r="J281" i="2" s="1"/>
  <c r="C284" i="2" l="1"/>
  <c r="K284" i="2" s="1"/>
  <c r="D284" i="2"/>
  <c r="E284" i="2" s="1"/>
  <c r="B285" i="2"/>
  <c r="F283" i="2"/>
  <c r="G283" i="2" s="1"/>
  <c r="H283" i="2" s="1"/>
  <c r="I283" i="2" s="1"/>
  <c r="J282" i="2" s="1"/>
  <c r="D285" i="2" l="1"/>
  <c r="E285" i="2" s="1"/>
  <c r="C285" i="2"/>
  <c r="K285" i="2" s="1"/>
  <c r="B286" i="2"/>
  <c r="F284" i="2"/>
  <c r="G284" i="2" s="1"/>
  <c r="H284" i="2" s="1"/>
  <c r="I284" i="2" s="1"/>
  <c r="J283" i="2" s="1"/>
  <c r="C286" i="2" l="1"/>
  <c r="K286" i="2" s="1"/>
  <c r="D286" i="2"/>
  <c r="E286" i="2" s="1"/>
  <c r="B287" i="2"/>
  <c r="F285" i="2"/>
  <c r="G285" i="2" s="1"/>
  <c r="H285" i="2" s="1"/>
  <c r="I285" i="2" s="1"/>
  <c r="J284" i="2" s="1"/>
  <c r="D287" i="2" l="1"/>
  <c r="E287" i="2" s="1"/>
  <c r="C287" i="2"/>
  <c r="K287" i="2" s="1"/>
  <c r="B288" i="2"/>
  <c r="F286" i="2"/>
  <c r="G286" i="2" s="1"/>
  <c r="H286" i="2" s="1"/>
  <c r="I286" i="2" s="1"/>
  <c r="J285" i="2" s="1"/>
  <c r="C288" i="2" l="1"/>
  <c r="K288" i="2" s="1"/>
  <c r="B289" i="2"/>
  <c r="D288" i="2"/>
  <c r="E288" i="2" s="1"/>
  <c r="F287" i="2"/>
  <c r="G287" i="2" s="1"/>
  <c r="H287" i="2" s="1"/>
  <c r="I287" i="2" s="1"/>
  <c r="J286" i="2" s="1"/>
  <c r="F288" i="2" l="1"/>
  <c r="G288" i="2" s="1"/>
  <c r="H288" i="2" s="1"/>
  <c r="I288" i="2" s="1"/>
  <c r="J287" i="2" s="1"/>
  <c r="C289" i="2"/>
  <c r="K289" i="2" s="1"/>
  <c r="D289" i="2"/>
  <c r="E289" i="2" s="1"/>
  <c r="B290" i="2"/>
  <c r="F289" i="2" l="1"/>
  <c r="G289" i="2" s="1"/>
  <c r="H289" i="2" s="1"/>
  <c r="I289" i="2" s="1"/>
  <c r="J288" i="2" s="1"/>
  <c r="D290" i="2"/>
  <c r="E290" i="2" s="1"/>
  <c r="C290" i="2"/>
  <c r="K290" i="2" s="1"/>
  <c r="B291" i="2"/>
  <c r="F290" i="2" l="1"/>
  <c r="G290" i="2" s="1"/>
  <c r="H290" i="2" s="1"/>
  <c r="I290" i="2" s="1"/>
  <c r="J289" i="2" s="1"/>
  <c r="C291" i="2"/>
  <c r="K291" i="2" s="1"/>
  <c r="D291" i="2"/>
  <c r="E291" i="2" s="1"/>
  <c r="B292" i="2"/>
  <c r="F291" i="2" l="1"/>
  <c r="G291" i="2" s="1"/>
  <c r="H291" i="2" s="1"/>
  <c r="I291" i="2" s="1"/>
  <c r="J290" i="2" s="1"/>
  <c r="D292" i="2"/>
  <c r="E292" i="2" s="1"/>
  <c r="C292" i="2"/>
  <c r="K292" i="2" s="1"/>
  <c r="B293" i="2"/>
  <c r="F292" i="2" l="1"/>
  <c r="G292" i="2" s="1"/>
  <c r="H292" i="2" s="1"/>
  <c r="I292" i="2" s="1"/>
  <c r="J291" i="2" s="1"/>
  <c r="D293" i="2"/>
  <c r="E293" i="2" s="1"/>
  <c r="B294" i="2"/>
  <c r="C293" i="2"/>
  <c r="K293" i="2" s="1"/>
  <c r="F293" i="2" l="1"/>
  <c r="G293" i="2" s="1"/>
  <c r="H293" i="2" s="1"/>
  <c r="I293" i="2" s="1"/>
  <c r="J292" i="2" s="1"/>
  <c r="D294" i="2"/>
  <c r="E294" i="2" s="1"/>
  <c r="C294" i="2"/>
  <c r="K294" i="2" s="1"/>
  <c r="B295" i="2"/>
  <c r="F294" i="2" l="1"/>
  <c r="G294" i="2" s="1"/>
  <c r="H294" i="2" s="1"/>
  <c r="I294" i="2" s="1"/>
  <c r="J293" i="2" s="1"/>
  <c r="D295" i="2"/>
  <c r="E295" i="2" s="1"/>
  <c r="C295" i="2"/>
  <c r="K295" i="2" s="1"/>
  <c r="B296" i="2"/>
  <c r="F295" i="2" l="1"/>
  <c r="G295" i="2" s="1"/>
  <c r="H295" i="2" s="1"/>
  <c r="I295" i="2" s="1"/>
  <c r="J294" i="2" s="1"/>
  <c r="C296" i="2"/>
  <c r="K296" i="2" s="1"/>
  <c r="D296" i="2"/>
  <c r="E296" i="2" s="1"/>
  <c r="B297" i="2"/>
  <c r="C297" i="2" l="1"/>
  <c r="K297" i="2" s="1"/>
  <c r="D297" i="2"/>
  <c r="E297" i="2" s="1"/>
  <c r="B298" i="2"/>
  <c r="F296" i="2"/>
  <c r="G296" i="2" s="1"/>
  <c r="H296" i="2" s="1"/>
  <c r="I296" i="2" s="1"/>
  <c r="J295" i="2" s="1"/>
  <c r="F297" i="2" l="1"/>
  <c r="G297" i="2" s="1"/>
  <c r="H297" i="2" s="1"/>
  <c r="I297" i="2" s="1"/>
  <c r="J296" i="2" s="1"/>
  <c r="D298" i="2"/>
  <c r="E298" i="2" s="1"/>
  <c r="C298" i="2"/>
  <c r="K298" i="2" s="1"/>
  <c r="B299" i="2"/>
  <c r="F298" i="2" l="1"/>
  <c r="G298" i="2" s="1"/>
  <c r="H298" i="2" s="1"/>
  <c r="I298" i="2" s="1"/>
  <c r="J297" i="2" s="1"/>
  <c r="C299" i="2"/>
  <c r="K299" i="2" s="1"/>
  <c r="D299" i="2"/>
  <c r="E299" i="2" s="1"/>
  <c r="B300" i="2"/>
  <c r="D300" i="2" l="1"/>
  <c r="E300" i="2" s="1"/>
  <c r="C300" i="2"/>
  <c r="K300" i="2" s="1"/>
  <c r="B301" i="2"/>
  <c r="F299" i="2"/>
  <c r="G299" i="2" s="1"/>
  <c r="H299" i="2" s="1"/>
  <c r="I299" i="2" s="1"/>
  <c r="J298" i="2" s="1"/>
  <c r="C301" i="2" l="1"/>
  <c r="K301" i="2" s="1"/>
  <c r="D301" i="2"/>
  <c r="E301" i="2" s="1"/>
  <c r="B302" i="2"/>
  <c r="F300" i="2"/>
  <c r="G300" i="2" s="1"/>
  <c r="H300" i="2" s="1"/>
  <c r="I300" i="2" s="1"/>
  <c r="J299" i="2" s="1"/>
  <c r="C302" i="2" l="1"/>
  <c r="K302" i="2" s="1"/>
  <c r="D302" i="2"/>
  <c r="E302" i="2" s="1"/>
  <c r="B303" i="2"/>
  <c r="F301" i="2"/>
  <c r="G301" i="2" s="1"/>
  <c r="H301" i="2" s="1"/>
  <c r="I301" i="2" s="1"/>
  <c r="J300" i="2" s="1"/>
  <c r="D303" i="2" l="1"/>
  <c r="E303" i="2" s="1"/>
  <c r="C303" i="2"/>
  <c r="K303" i="2" s="1"/>
  <c r="B304" i="2"/>
  <c r="F302" i="2"/>
  <c r="G302" i="2" s="1"/>
  <c r="H302" i="2" s="1"/>
  <c r="I302" i="2" s="1"/>
  <c r="J301" i="2" s="1"/>
  <c r="D304" i="2" l="1"/>
  <c r="E304" i="2" s="1"/>
  <c r="C304" i="2"/>
  <c r="K304" i="2" s="1"/>
  <c r="B305" i="2"/>
  <c r="F303" i="2"/>
  <c r="G303" i="2" s="1"/>
  <c r="H303" i="2" s="1"/>
  <c r="I303" i="2" s="1"/>
  <c r="J302" i="2" s="1"/>
  <c r="D305" i="2" l="1"/>
  <c r="E305" i="2" s="1"/>
  <c r="C305" i="2"/>
  <c r="K305" i="2" s="1"/>
  <c r="B306" i="2"/>
  <c r="F304" i="2"/>
  <c r="G304" i="2" s="1"/>
  <c r="H304" i="2" s="1"/>
  <c r="I304" i="2" s="1"/>
  <c r="J303" i="2" s="1"/>
  <c r="D306" i="2" l="1"/>
  <c r="E306" i="2" s="1"/>
  <c r="C306" i="2"/>
  <c r="K306" i="2" s="1"/>
  <c r="B307" i="2"/>
  <c r="F305" i="2"/>
  <c r="G305" i="2" s="1"/>
  <c r="H305" i="2" s="1"/>
  <c r="I305" i="2" s="1"/>
  <c r="J304" i="2" s="1"/>
  <c r="C307" i="2" l="1"/>
  <c r="K307" i="2" s="1"/>
  <c r="D307" i="2"/>
  <c r="E307" i="2" s="1"/>
  <c r="B308" i="2"/>
  <c r="F306" i="2"/>
  <c r="G306" i="2" s="1"/>
  <c r="H306" i="2" s="1"/>
  <c r="I306" i="2" s="1"/>
  <c r="J305" i="2" s="1"/>
  <c r="F307" i="2" l="1"/>
  <c r="G307" i="2" s="1"/>
  <c r="H307" i="2" s="1"/>
  <c r="I307" i="2" s="1"/>
  <c r="J306" i="2" s="1"/>
  <c r="D308" i="2"/>
  <c r="E308" i="2" s="1"/>
  <c r="C308" i="2"/>
  <c r="K308" i="2" s="1"/>
  <c r="B309" i="2"/>
  <c r="F308" i="2" l="1"/>
  <c r="G308" i="2" s="1"/>
  <c r="H308" i="2" s="1"/>
  <c r="I308" i="2" s="1"/>
  <c r="J307" i="2" s="1"/>
  <c r="D309" i="2"/>
  <c r="E309" i="2" s="1"/>
  <c r="C309" i="2"/>
  <c r="K309" i="2" s="1"/>
  <c r="B310" i="2"/>
  <c r="F309" i="2" l="1"/>
  <c r="G309" i="2" s="1"/>
  <c r="H309" i="2" s="1"/>
  <c r="I309" i="2" s="1"/>
  <c r="J308" i="2" s="1"/>
  <c r="C310" i="2"/>
  <c r="K310" i="2" s="1"/>
  <c r="D310" i="2"/>
  <c r="E310" i="2" s="1"/>
  <c r="B311" i="2"/>
  <c r="D311" i="2" l="1"/>
  <c r="E311" i="2" s="1"/>
  <c r="C311" i="2"/>
  <c r="B312" i="2"/>
  <c r="F310" i="2"/>
  <c r="G310" i="2" s="1"/>
  <c r="H310" i="2" s="1"/>
  <c r="I310" i="2" s="1"/>
  <c r="J309" i="2" s="1"/>
  <c r="D312" i="2" l="1"/>
  <c r="E312" i="2" s="1"/>
  <c r="C312" i="2"/>
  <c r="K312" i="2" s="1"/>
  <c r="B313" i="2"/>
  <c r="F311" i="2"/>
  <c r="G311" i="2" s="1"/>
  <c r="H311" i="2" s="1"/>
  <c r="I311" i="2" s="1"/>
  <c r="J310" i="2" s="1"/>
  <c r="K311" i="2" l="1"/>
  <c r="C313" i="2"/>
  <c r="K313" i="2" s="1"/>
  <c r="D313" i="2"/>
  <c r="E313" i="2" s="1"/>
  <c r="B314" i="2"/>
  <c r="F312" i="2"/>
  <c r="G312" i="2" s="1"/>
  <c r="H312" i="2" s="1"/>
  <c r="I312" i="2" s="1"/>
  <c r="J311" i="2" s="1"/>
  <c r="C314" i="2" l="1"/>
  <c r="K314" i="2" s="1"/>
  <c r="D314" i="2"/>
  <c r="E314" i="2" s="1"/>
  <c r="B315" i="2"/>
  <c r="F313" i="2"/>
  <c r="G313" i="2" s="1"/>
  <c r="H313" i="2" s="1"/>
  <c r="I313" i="2" s="1"/>
  <c r="J312" i="2" s="1"/>
  <c r="C315" i="2" l="1"/>
  <c r="K315" i="2" s="1"/>
  <c r="D315" i="2"/>
  <c r="E315" i="2" s="1"/>
  <c r="B316" i="2"/>
  <c r="F314" i="2"/>
  <c r="G314" i="2" s="1"/>
  <c r="H314" i="2" s="1"/>
  <c r="I314" i="2" s="1"/>
  <c r="J313" i="2" s="1"/>
  <c r="C316" i="2" l="1"/>
  <c r="K316" i="2" s="1"/>
  <c r="B317" i="2"/>
  <c r="D316" i="2"/>
  <c r="E316" i="2" s="1"/>
  <c r="F315" i="2"/>
  <c r="G315" i="2" s="1"/>
  <c r="H315" i="2" s="1"/>
  <c r="I315" i="2" s="1"/>
  <c r="J314" i="2" s="1"/>
  <c r="F316" i="2" l="1"/>
  <c r="G316" i="2" s="1"/>
  <c r="H316" i="2" s="1"/>
  <c r="I316" i="2" s="1"/>
  <c r="J315" i="2" s="1"/>
  <c r="D317" i="2"/>
  <c r="E317" i="2" s="1"/>
  <c r="C317" i="2"/>
  <c r="B318" i="2"/>
  <c r="F317" i="2" l="1"/>
  <c r="G317" i="2" s="1"/>
  <c r="H317" i="2" s="1"/>
  <c r="I317" i="2" s="1"/>
  <c r="J316" i="2" s="1"/>
  <c r="D318" i="2"/>
  <c r="E318" i="2" s="1"/>
  <c r="C318" i="2"/>
  <c r="K318" i="2" s="1"/>
  <c r="B319" i="2"/>
  <c r="K317" i="2" l="1"/>
  <c r="F318" i="2"/>
  <c r="G318" i="2" s="1"/>
  <c r="H318" i="2" s="1"/>
  <c r="I318" i="2" s="1"/>
  <c r="J317" i="2" s="1"/>
  <c r="C319" i="2"/>
  <c r="K319" i="2" s="1"/>
  <c r="D319" i="2"/>
  <c r="E319" i="2" s="1"/>
  <c r="B320" i="2"/>
  <c r="D320" i="2" l="1"/>
  <c r="E320" i="2" s="1"/>
  <c r="C320" i="2"/>
  <c r="K320" i="2" s="1"/>
  <c r="B321" i="2"/>
  <c r="F319" i="2"/>
  <c r="G319" i="2" s="1"/>
  <c r="H319" i="2" s="1"/>
  <c r="I319" i="2" s="1"/>
  <c r="J318" i="2" s="1"/>
  <c r="D321" i="2" l="1"/>
  <c r="E321" i="2" s="1"/>
  <c r="C321" i="2"/>
  <c r="K321" i="2" s="1"/>
  <c r="B322" i="2"/>
  <c r="F320" i="2"/>
  <c r="G320" i="2" s="1"/>
  <c r="H320" i="2" s="1"/>
  <c r="I320" i="2" s="1"/>
  <c r="J319" i="2" s="1"/>
  <c r="D322" i="2" l="1"/>
  <c r="E322" i="2" s="1"/>
  <c r="C322" i="2"/>
  <c r="K322" i="2" s="1"/>
  <c r="B323" i="2"/>
  <c r="F321" i="2"/>
  <c r="G321" i="2" s="1"/>
  <c r="H321" i="2" s="1"/>
  <c r="I321" i="2" s="1"/>
  <c r="J320" i="2" s="1"/>
  <c r="D323" i="2" l="1"/>
  <c r="E323" i="2" s="1"/>
  <c r="C323" i="2"/>
  <c r="K323" i="2" s="1"/>
  <c r="B324" i="2"/>
  <c r="F322" i="2"/>
  <c r="G322" i="2" s="1"/>
  <c r="H322" i="2" s="1"/>
  <c r="I322" i="2" s="1"/>
  <c r="J321" i="2" s="1"/>
  <c r="D324" i="2" l="1"/>
  <c r="E324" i="2" s="1"/>
  <c r="C324" i="2"/>
  <c r="K324" i="2" s="1"/>
  <c r="B325" i="2"/>
  <c r="F323" i="2"/>
  <c r="G323" i="2" s="1"/>
  <c r="H323" i="2" s="1"/>
  <c r="I323" i="2" s="1"/>
  <c r="J322" i="2" s="1"/>
  <c r="C325" i="2" l="1"/>
  <c r="K325" i="2" s="1"/>
  <c r="D325" i="2"/>
  <c r="E325" i="2" s="1"/>
  <c r="B326" i="2"/>
  <c r="F324" i="2"/>
  <c r="G324" i="2" s="1"/>
  <c r="H324" i="2" s="1"/>
  <c r="I324" i="2" s="1"/>
  <c r="J323" i="2" s="1"/>
  <c r="C326" i="2" l="1"/>
  <c r="K326" i="2" s="1"/>
  <c r="D326" i="2"/>
  <c r="E326" i="2" s="1"/>
  <c r="B327" i="2"/>
  <c r="F325" i="2"/>
  <c r="G325" i="2" s="1"/>
  <c r="H325" i="2" s="1"/>
  <c r="I325" i="2" s="1"/>
  <c r="J324" i="2" s="1"/>
  <c r="D327" i="2" l="1"/>
  <c r="E327" i="2" s="1"/>
  <c r="C327" i="2"/>
  <c r="K327" i="2" s="1"/>
  <c r="B328" i="2"/>
  <c r="F326" i="2"/>
  <c r="G326" i="2" s="1"/>
  <c r="H326" i="2" s="1"/>
  <c r="I326" i="2" s="1"/>
  <c r="J325" i="2" s="1"/>
  <c r="C328" i="2" l="1"/>
  <c r="K328" i="2" s="1"/>
  <c r="D328" i="2"/>
  <c r="E328" i="2" s="1"/>
  <c r="B329" i="2"/>
  <c r="F327" i="2"/>
  <c r="G327" i="2" s="1"/>
  <c r="H327" i="2" s="1"/>
  <c r="I327" i="2" s="1"/>
  <c r="J326" i="2" s="1"/>
  <c r="C329" i="2" l="1"/>
  <c r="K329" i="2" s="1"/>
  <c r="B330" i="2"/>
  <c r="D329" i="2"/>
  <c r="E329" i="2" s="1"/>
  <c r="F328" i="2"/>
  <c r="G328" i="2" s="1"/>
  <c r="H328" i="2" s="1"/>
  <c r="I328" i="2" s="1"/>
  <c r="J327" i="2" s="1"/>
  <c r="F329" i="2" l="1"/>
  <c r="G329" i="2" s="1"/>
  <c r="H329" i="2" s="1"/>
  <c r="I329" i="2" s="1"/>
  <c r="J328" i="2" s="1"/>
  <c r="C330" i="2"/>
  <c r="K330" i="2" s="1"/>
  <c r="D330" i="2"/>
  <c r="E330" i="2" s="1"/>
  <c r="B331" i="2"/>
  <c r="C331" i="2" l="1"/>
  <c r="K331" i="2" s="1"/>
  <c r="D331" i="2"/>
  <c r="E331" i="2" s="1"/>
  <c r="B332" i="2"/>
  <c r="F330" i="2"/>
  <c r="G330" i="2" s="1"/>
  <c r="H330" i="2" s="1"/>
  <c r="I330" i="2" s="1"/>
  <c r="J329" i="2" s="1"/>
  <c r="F331" i="2" l="1"/>
  <c r="G331" i="2" s="1"/>
  <c r="H331" i="2" s="1"/>
  <c r="I331" i="2" s="1"/>
  <c r="J330" i="2" s="1"/>
  <c r="C332" i="2"/>
  <c r="K332" i="2" s="1"/>
  <c r="B333" i="2"/>
  <c r="D332" i="2"/>
  <c r="E332" i="2" s="1"/>
  <c r="D333" i="2" l="1"/>
  <c r="E333" i="2" s="1"/>
  <c r="C333" i="2"/>
  <c r="K333" i="2" s="1"/>
  <c r="B334" i="2"/>
  <c r="F332" i="2"/>
  <c r="G332" i="2" s="1"/>
  <c r="H332" i="2" s="1"/>
  <c r="I332" i="2" s="1"/>
  <c r="J331" i="2" s="1"/>
  <c r="C334" i="2" l="1"/>
  <c r="K334" i="2" s="1"/>
  <c r="D334" i="2"/>
  <c r="E334" i="2" s="1"/>
  <c r="B335" i="2"/>
  <c r="F333" i="2"/>
  <c r="G333" i="2" s="1"/>
  <c r="H333" i="2" s="1"/>
  <c r="I333" i="2" s="1"/>
  <c r="J332" i="2" s="1"/>
  <c r="C335" i="2" l="1"/>
  <c r="K335" i="2" s="1"/>
  <c r="D335" i="2"/>
  <c r="E335" i="2" s="1"/>
  <c r="B336" i="2"/>
  <c r="F334" i="2"/>
  <c r="G334" i="2" s="1"/>
  <c r="H334" i="2" s="1"/>
  <c r="I334" i="2" s="1"/>
  <c r="J333" i="2" s="1"/>
  <c r="F335" i="2" l="1"/>
  <c r="G335" i="2" s="1"/>
  <c r="H335" i="2" s="1"/>
  <c r="I335" i="2" s="1"/>
  <c r="J334" i="2" s="1"/>
  <c r="D336" i="2"/>
  <c r="E336" i="2" s="1"/>
  <c r="C336" i="2"/>
  <c r="K336" i="2" s="1"/>
  <c r="B337" i="2"/>
  <c r="F336" i="2" l="1"/>
  <c r="G336" i="2" s="1"/>
  <c r="H336" i="2" s="1"/>
  <c r="I336" i="2" s="1"/>
  <c r="J335" i="2" s="1"/>
  <c r="D337" i="2"/>
  <c r="E337" i="2" s="1"/>
  <c r="C337" i="2"/>
  <c r="K337" i="2" s="1"/>
  <c r="B338" i="2"/>
  <c r="F337" i="2" l="1"/>
  <c r="G337" i="2" s="1"/>
  <c r="H337" i="2" s="1"/>
  <c r="I337" i="2" s="1"/>
  <c r="J336" i="2" s="1"/>
  <c r="C338" i="2"/>
  <c r="K338" i="2" s="1"/>
  <c r="D338" i="2"/>
  <c r="E338" i="2" s="1"/>
  <c r="B339" i="2"/>
  <c r="F338" i="2" l="1"/>
  <c r="G338" i="2" s="1"/>
  <c r="H338" i="2" s="1"/>
  <c r="I338" i="2" s="1"/>
  <c r="J337" i="2" s="1"/>
  <c r="C339" i="2"/>
  <c r="K339" i="2" s="1"/>
  <c r="D339" i="2"/>
  <c r="E339" i="2" s="1"/>
  <c r="B340" i="2"/>
  <c r="D340" i="2" l="1"/>
  <c r="E340" i="2" s="1"/>
  <c r="C340" i="2"/>
  <c r="K340" i="2" s="1"/>
  <c r="B341" i="2"/>
  <c r="F339" i="2"/>
  <c r="G339" i="2" s="1"/>
  <c r="H339" i="2" s="1"/>
  <c r="I339" i="2" s="1"/>
  <c r="J338" i="2" s="1"/>
  <c r="D341" i="2" l="1"/>
  <c r="E341" i="2" s="1"/>
  <c r="C341" i="2"/>
  <c r="K341" i="2" s="1"/>
  <c r="B342" i="2"/>
  <c r="F340" i="2"/>
  <c r="G340" i="2" s="1"/>
  <c r="H340" i="2" s="1"/>
  <c r="I340" i="2" s="1"/>
  <c r="J339" i="2" s="1"/>
  <c r="C342" i="2" l="1"/>
  <c r="K342" i="2" s="1"/>
  <c r="D342" i="2"/>
  <c r="E342" i="2" s="1"/>
  <c r="B343" i="2"/>
  <c r="F341" i="2"/>
  <c r="G341" i="2" s="1"/>
  <c r="H341" i="2" s="1"/>
  <c r="I341" i="2" s="1"/>
  <c r="J340" i="2" s="1"/>
  <c r="C343" i="2" l="1"/>
  <c r="K343" i="2" s="1"/>
  <c r="D343" i="2"/>
  <c r="E343" i="2" s="1"/>
  <c r="B344" i="2"/>
  <c r="F342" i="2"/>
  <c r="G342" i="2" s="1"/>
  <c r="H342" i="2" s="1"/>
  <c r="I342" i="2" s="1"/>
  <c r="J341" i="2" s="1"/>
  <c r="D344" i="2" l="1"/>
  <c r="E344" i="2" s="1"/>
  <c r="C344" i="2"/>
  <c r="K344" i="2" s="1"/>
  <c r="B345" i="2"/>
  <c r="F343" i="2"/>
  <c r="G343" i="2" s="1"/>
  <c r="H343" i="2" s="1"/>
  <c r="I343" i="2" s="1"/>
  <c r="J342" i="2" s="1"/>
  <c r="C345" i="2" l="1"/>
  <c r="K345" i="2" s="1"/>
  <c r="D345" i="2"/>
  <c r="E345" i="2" s="1"/>
  <c r="B346" i="2"/>
  <c r="F344" i="2"/>
  <c r="G344" i="2" s="1"/>
  <c r="H344" i="2" s="1"/>
  <c r="I344" i="2" s="1"/>
  <c r="J343" i="2" s="1"/>
  <c r="C346" i="2" l="1"/>
  <c r="K346" i="2" s="1"/>
  <c r="D346" i="2"/>
  <c r="E346" i="2" s="1"/>
  <c r="B347" i="2"/>
  <c r="F345" i="2"/>
  <c r="G345" i="2" s="1"/>
  <c r="H345" i="2" s="1"/>
  <c r="I345" i="2" s="1"/>
  <c r="J344" i="2" s="1"/>
  <c r="C347" i="2" l="1"/>
  <c r="K347" i="2" s="1"/>
  <c r="D347" i="2"/>
  <c r="E347" i="2" s="1"/>
  <c r="B348" i="2"/>
  <c r="F346" i="2"/>
  <c r="G346" i="2" s="1"/>
  <c r="H346" i="2" s="1"/>
  <c r="I346" i="2" s="1"/>
  <c r="J345" i="2" s="1"/>
  <c r="B349" i="2" l="1"/>
  <c r="C348" i="2"/>
  <c r="K348" i="2" s="1"/>
  <c r="D348" i="2"/>
  <c r="E348" i="2" s="1"/>
  <c r="F347" i="2"/>
  <c r="G347" i="2" s="1"/>
  <c r="H347" i="2" s="1"/>
  <c r="I347" i="2" s="1"/>
  <c r="J346" i="2" s="1"/>
  <c r="D349" i="2" l="1"/>
  <c r="E349" i="2" s="1"/>
  <c r="C349" i="2"/>
  <c r="K349" i="2" s="1"/>
  <c r="B350" i="2"/>
  <c r="F348" i="2"/>
  <c r="G348" i="2" s="1"/>
  <c r="H348" i="2" s="1"/>
  <c r="I348" i="2" s="1"/>
  <c r="J347" i="2" s="1"/>
  <c r="D350" i="2" l="1"/>
  <c r="E350" i="2" s="1"/>
  <c r="C350" i="2"/>
  <c r="K350" i="2" s="1"/>
  <c r="B351" i="2"/>
  <c r="F349" i="2"/>
  <c r="G349" i="2" s="1"/>
  <c r="H349" i="2" s="1"/>
  <c r="I349" i="2" s="1"/>
  <c r="J348" i="2" s="1"/>
  <c r="C351" i="2" l="1"/>
  <c r="K351" i="2" s="1"/>
  <c r="D351" i="2"/>
  <c r="E351" i="2" s="1"/>
  <c r="B352" i="2"/>
  <c r="F350" i="2"/>
  <c r="G350" i="2" s="1"/>
  <c r="H350" i="2" s="1"/>
  <c r="I350" i="2" s="1"/>
  <c r="J349" i="2" s="1"/>
  <c r="C352" i="2" l="1"/>
  <c r="K352" i="2" s="1"/>
  <c r="B353" i="2"/>
  <c r="D352" i="2"/>
  <c r="E352" i="2" s="1"/>
  <c r="F351" i="2"/>
  <c r="G351" i="2" s="1"/>
  <c r="H351" i="2" s="1"/>
  <c r="I351" i="2" s="1"/>
  <c r="J350" i="2" s="1"/>
  <c r="F352" i="2" l="1"/>
  <c r="G352" i="2" s="1"/>
  <c r="H352" i="2" s="1"/>
  <c r="I352" i="2" s="1"/>
  <c r="J351" i="2" s="1"/>
  <c r="D353" i="2"/>
  <c r="E353" i="2" s="1"/>
  <c r="C353" i="2"/>
  <c r="K353" i="2" s="1"/>
  <c r="B354" i="2"/>
  <c r="F353" i="2" l="1"/>
  <c r="G353" i="2" s="1"/>
  <c r="H353" i="2" s="1"/>
  <c r="I353" i="2" s="1"/>
  <c r="J352" i="2" s="1"/>
  <c r="D354" i="2"/>
  <c r="E354" i="2" s="1"/>
  <c r="C354" i="2"/>
  <c r="K354" i="2" s="1"/>
  <c r="B355" i="2"/>
  <c r="F354" i="2" l="1"/>
  <c r="G354" i="2" s="1"/>
  <c r="H354" i="2" s="1"/>
  <c r="I354" i="2" s="1"/>
  <c r="J353" i="2" s="1"/>
  <c r="D355" i="2"/>
  <c r="E355" i="2" s="1"/>
  <c r="C355" i="2"/>
  <c r="K355" i="2" s="1"/>
  <c r="B356" i="2"/>
  <c r="F355" i="2" l="1"/>
  <c r="G355" i="2" s="1"/>
  <c r="H355" i="2" s="1"/>
  <c r="I355" i="2" s="1"/>
  <c r="J354" i="2" s="1"/>
  <c r="D356" i="2"/>
  <c r="E356" i="2" s="1"/>
  <c r="C356" i="2"/>
  <c r="K356" i="2" s="1"/>
  <c r="B357" i="2"/>
  <c r="F356" i="2" l="1"/>
  <c r="G356" i="2" s="1"/>
  <c r="H356" i="2" s="1"/>
  <c r="I356" i="2" s="1"/>
  <c r="J355" i="2" s="1"/>
  <c r="D357" i="2"/>
  <c r="E357" i="2" s="1"/>
  <c r="C357" i="2"/>
  <c r="K357" i="2" s="1"/>
  <c r="B358" i="2"/>
  <c r="F357" i="2" l="1"/>
  <c r="G357" i="2" s="1"/>
  <c r="H357" i="2" s="1"/>
  <c r="I357" i="2" s="1"/>
  <c r="J356" i="2" s="1"/>
  <c r="C358" i="2"/>
  <c r="D358" i="2"/>
  <c r="E358" i="2" s="1"/>
  <c r="B359" i="2"/>
  <c r="C359" i="2" l="1"/>
  <c r="D359" i="2"/>
  <c r="E359" i="2" s="1"/>
  <c r="B360" i="2"/>
  <c r="F358" i="2"/>
  <c r="G358" i="2" s="1"/>
  <c r="H358" i="2" s="1"/>
  <c r="I358" i="2" s="1"/>
  <c r="J357" i="2" s="1"/>
  <c r="K358" i="2" l="1"/>
  <c r="F359" i="2"/>
  <c r="G359" i="2" s="1"/>
  <c r="H359" i="2" s="1"/>
  <c r="I359" i="2" s="1"/>
  <c r="J358" i="2" s="1"/>
  <c r="C360" i="2"/>
  <c r="K360" i="2" s="1"/>
  <c r="D360" i="2"/>
  <c r="E360" i="2" s="1"/>
  <c r="B361" i="2"/>
  <c r="K359" i="2" l="1"/>
  <c r="D361" i="2"/>
  <c r="E361" i="2" s="1"/>
  <c r="C361" i="2"/>
  <c r="K361" i="2" s="1"/>
  <c r="B362" i="2"/>
  <c r="F360" i="2"/>
  <c r="G360" i="2" s="1"/>
  <c r="H360" i="2" s="1"/>
  <c r="I360" i="2" s="1"/>
  <c r="J359" i="2" s="1"/>
  <c r="C362" i="2" l="1"/>
  <c r="K362" i="2" s="1"/>
  <c r="D362" i="2"/>
  <c r="E362" i="2" s="1"/>
  <c r="B363" i="2"/>
  <c r="F361" i="2"/>
  <c r="G361" i="2" s="1"/>
  <c r="H361" i="2" s="1"/>
  <c r="I361" i="2" s="1"/>
  <c r="J360" i="2" s="1"/>
  <c r="F362" i="2" l="1"/>
  <c r="G362" i="2" s="1"/>
  <c r="H362" i="2" s="1"/>
  <c r="I362" i="2" s="1"/>
  <c r="J361" i="2" s="1"/>
  <c r="D363" i="2"/>
  <c r="E363" i="2" s="1"/>
  <c r="C363" i="2"/>
  <c r="K363" i="2" s="1"/>
  <c r="B364" i="2"/>
  <c r="F363" i="2" l="1"/>
  <c r="G363" i="2" s="1"/>
  <c r="H363" i="2" s="1"/>
  <c r="I363" i="2" s="1"/>
  <c r="J362" i="2" s="1"/>
  <c r="C364" i="2"/>
  <c r="K364" i="2" s="1"/>
  <c r="B365" i="2"/>
  <c r="D364" i="2"/>
  <c r="E364" i="2" s="1"/>
  <c r="F364" i="2" l="1"/>
  <c r="G364" i="2" s="1"/>
  <c r="H364" i="2" s="1"/>
  <c r="I364" i="2" s="1"/>
  <c r="J363" i="2" s="1"/>
  <c r="C365" i="2"/>
  <c r="K365" i="2" s="1"/>
  <c r="D365" i="2"/>
  <c r="E365" i="2" s="1"/>
  <c r="B366" i="2"/>
  <c r="C366" i="2" l="1"/>
  <c r="K366" i="2" s="1"/>
  <c r="D366" i="2"/>
  <c r="E366" i="2" s="1"/>
  <c r="B367" i="2"/>
  <c r="F365" i="2"/>
  <c r="G365" i="2" s="1"/>
  <c r="H365" i="2" s="1"/>
  <c r="I365" i="2" s="1"/>
  <c r="J364" i="2" s="1"/>
  <c r="F366" i="2" l="1"/>
  <c r="G366" i="2" s="1"/>
  <c r="H366" i="2" s="1"/>
  <c r="I366" i="2" s="1"/>
  <c r="J365" i="2" s="1"/>
  <c r="C367" i="2"/>
  <c r="K367" i="2" s="1"/>
  <c r="D367" i="2"/>
  <c r="E367" i="2" s="1"/>
  <c r="B368" i="2"/>
  <c r="F367" i="2" l="1"/>
  <c r="G367" i="2" s="1"/>
  <c r="H367" i="2" s="1"/>
  <c r="I367" i="2" s="1"/>
  <c r="J366" i="2" s="1"/>
  <c r="D368" i="2"/>
  <c r="E368" i="2" s="1"/>
  <c r="C368" i="2"/>
  <c r="K368" i="2" s="1"/>
  <c r="B369" i="2"/>
  <c r="F368" i="2" l="1"/>
  <c r="G368" i="2" s="1"/>
  <c r="H368" i="2" s="1"/>
  <c r="I368" i="2" s="1"/>
  <c r="J367" i="2" s="1"/>
  <c r="D369" i="2"/>
  <c r="E369" i="2" s="1"/>
  <c r="C369" i="2"/>
  <c r="K369" i="2" s="1"/>
  <c r="B370" i="2"/>
  <c r="F369" i="2" l="1"/>
  <c r="G369" i="2" s="1"/>
  <c r="H369" i="2" s="1"/>
  <c r="I369" i="2" s="1"/>
  <c r="J368" i="2" s="1"/>
  <c r="C370" i="2"/>
  <c r="K370" i="2" s="1"/>
  <c r="D370" i="2"/>
  <c r="E370" i="2" s="1"/>
  <c r="B371" i="2"/>
  <c r="F370" i="2" l="1"/>
  <c r="G370" i="2" s="1"/>
  <c r="H370" i="2" s="1"/>
  <c r="I370" i="2" s="1"/>
  <c r="J369" i="2" s="1"/>
  <c r="C371" i="2"/>
  <c r="K371" i="2" s="1"/>
  <c r="D371" i="2"/>
  <c r="E371" i="2" s="1"/>
  <c r="B372" i="2"/>
  <c r="F371" i="2" l="1"/>
  <c r="G371" i="2" s="1"/>
  <c r="H371" i="2" s="1"/>
  <c r="I371" i="2" s="1"/>
  <c r="J370" i="2" s="1"/>
  <c r="D372" i="2"/>
  <c r="E372" i="2" s="1"/>
  <c r="B373" i="2"/>
  <c r="C372" i="2"/>
  <c r="K372" i="2" s="1"/>
  <c r="F372" i="2" l="1"/>
  <c r="G372" i="2" s="1"/>
  <c r="H372" i="2" s="1"/>
  <c r="I372" i="2" s="1"/>
  <c r="J371" i="2" s="1"/>
  <c r="D373" i="2"/>
  <c r="E373" i="2" s="1"/>
  <c r="C373" i="2"/>
  <c r="K373" i="2" s="1"/>
  <c r="B374" i="2"/>
  <c r="F373" i="2" l="1"/>
  <c r="G373" i="2" s="1"/>
  <c r="H373" i="2" s="1"/>
  <c r="I373" i="2" s="1"/>
  <c r="J372" i="2" s="1"/>
  <c r="C374" i="2"/>
  <c r="K374" i="2" s="1"/>
  <c r="B375" i="2"/>
  <c r="D374" i="2"/>
  <c r="E374" i="2" s="1"/>
  <c r="F374" i="2" l="1"/>
  <c r="G374" i="2" s="1"/>
  <c r="H374" i="2" s="1"/>
  <c r="I374" i="2" s="1"/>
  <c r="J373" i="2" s="1"/>
  <c r="D375" i="2"/>
  <c r="E375" i="2" s="1"/>
  <c r="C375" i="2"/>
  <c r="K375" i="2" s="1"/>
  <c r="B376" i="2"/>
  <c r="F375" i="2" l="1"/>
  <c r="G375" i="2" s="1"/>
  <c r="H375" i="2" s="1"/>
  <c r="I375" i="2" s="1"/>
  <c r="J374" i="2" s="1"/>
  <c r="D376" i="2"/>
  <c r="E376" i="2" s="1"/>
  <c r="C376" i="2"/>
  <c r="K376" i="2" s="1"/>
  <c r="B377" i="2"/>
  <c r="F376" i="2" l="1"/>
  <c r="G376" i="2" s="1"/>
  <c r="H376" i="2" s="1"/>
  <c r="I376" i="2" s="1"/>
  <c r="J375" i="2" s="1"/>
  <c r="C377" i="2"/>
  <c r="K377" i="2" s="1"/>
  <c r="D377" i="2"/>
  <c r="E377" i="2" s="1"/>
  <c r="B378" i="2"/>
  <c r="F377" i="2" l="1"/>
  <c r="G377" i="2" s="1"/>
  <c r="H377" i="2" s="1"/>
  <c r="I377" i="2" s="1"/>
  <c r="J376" i="2" s="1"/>
  <c r="C378" i="2"/>
  <c r="K378" i="2" s="1"/>
  <c r="D378" i="2"/>
  <c r="E378" i="2" s="1"/>
  <c r="B379" i="2"/>
  <c r="C379" i="2" l="1"/>
  <c r="K379" i="2" s="1"/>
  <c r="D379" i="2"/>
  <c r="E379" i="2" s="1"/>
  <c r="B380" i="2"/>
  <c r="F378" i="2"/>
  <c r="G378" i="2" s="1"/>
  <c r="H378" i="2" s="1"/>
  <c r="I378" i="2" s="1"/>
  <c r="J377" i="2" s="1"/>
  <c r="C380" i="2" l="1"/>
  <c r="K380" i="2" s="1"/>
  <c r="D380" i="2"/>
  <c r="E380" i="2" s="1"/>
  <c r="B381" i="2"/>
  <c r="F379" i="2"/>
  <c r="G379" i="2" s="1"/>
  <c r="H379" i="2" s="1"/>
  <c r="I379" i="2" s="1"/>
  <c r="J378" i="2" s="1"/>
  <c r="C381" i="2" l="1"/>
  <c r="K381" i="2" s="1"/>
  <c r="D381" i="2"/>
  <c r="E381" i="2" s="1"/>
  <c r="B382" i="2"/>
  <c r="F380" i="2"/>
  <c r="G380" i="2" s="1"/>
  <c r="H380" i="2" s="1"/>
  <c r="I380" i="2" s="1"/>
  <c r="J379" i="2" s="1"/>
  <c r="C382" i="2" l="1"/>
  <c r="K382" i="2" s="1"/>
  <c r="D382" i="2"/>
  <c r="E382" i="2" s="1"/>
  <c r="B383" i="2"/>
  <c r="F381" i="2"/>
  <c r="G381" i="2" s="1"/>
  <c r="H381" i="2" s="1"/>
  <c r="I381" i="2" s="1"/>
  <c r="J380" i="2" s="1"/>
  <c r="C383" i="2" l="1"/>
  <c r="K383" i="2" s="1"/>
  <c r="D383" i="2"/>
  <c r="E383" i="2" s="1"/>
  <c r="B384" i="2"/>
  <c r="F382" i="2"/>
  <c r="G382" i="2" s="1"/>
  <c r="H382" i="2" s="1"/>
  <c r="I382" i="2" s="1"/>
  <c r="J381" i="2" s="1"/>
  <c r="C384" i="2" l="1"/>
  <c r="K384" i="2" s="1"/>
  <c r="B385" i="2"/>
  <c r="D384" i="2"/>
  <c r="E384" i="2" s="1"/>
  <c r="F383" i="2"/>
  <c r="G383" i="2" s="1"/>
  <c r="H383" i="2" s="1"/>
  <c r="I383" i="2" s="1"/>
  <c r="J382" i="2" s="1"/>
  <c r="C385" i="2" l="1"/>
  <c r="K385" i="2" s="1"/>
  <c r="D385" i="2"/>
  <c r="E385" i="2" s="1"/>
  <c r="B386" i="2"/>
  <c r="F384" i="2"/>
  <c r="G384" i="2" s="1"/>
  <c r="H384" i="2" s="1"/>
  <c r="I384" i="2" s="1"/>
  <c r="J383" i="2" s="1"/>
  <c r="C386" i="2" l="1"/>
  <c r="K386" i="2" s="1"/>
  <c r="D386" i="2"/>
  <c r="E386" i="2" s="1"/>
  <c r="B387" i="2"/>
  <c r="F385" i="2"/>
  <c r="G385" i="2" s="1"/>
  <c r="H385" i="2" s="1"/>
  <c r="I385" i="2" s="1"/>
  <c r="J384" i="2" s="1"/>
  <c r="C387" i="2" l="1"/>
  <c r="K387" i="2" s="1"/>
  <c r="D387" i="2"/>
  <c r="E387" i="2" s="1"/>
  <c r="B388" i="2"/>
  <c r="F386" i="2"/>
  <c r="G386" i="2" s="1"/>
  <c r="H386" i="2" s="1"/>
  <c r="I386" i="2" s="1"/>
  <c r="J385" i="2" s="1"/>
  <c r="D388" i="2" l="1"/>
  <c r="E388" i="2" s="1"/>
  <c r="C388" i="2"/>
  <c r="K388" i="2" s="1"/>
  <c r="B389" i="2"/>
  <c r="F387" i="2"/>
  <c r="G387" i="2" s="1"/>
  <c r="H387" i="2" s="1"/>
  <c r="I387" i="2" s="1"/>
  <c r="J386" i="2" s="1"/>
  <c r="C389" i="2" l="1"/>
  <c r="K389" i="2" s="1"/>
  <c r="D389" i="2"/>
  <c r="E389" i="2" s="1"/>
  <c r="B390" i="2"/>
  <c r="F388" i="2"/>
  <c r="G388" i="2" s="1"/>
  <c r="H388" i="2" s="1"/>
  <c r="I388" i="2" s="1"/>
  <c r="J387" i="2" s="1"/>
  <c r="F389" i="2" l="1"/>
  <c r="G389" i="2" s="1"/>
  <c r="H389" i="2" s="1"/>
  <c r="I389" i="2" s="1"/>
  <c r="J388" i="2" s="1"/>
  <c r="C390" i="2"/>
  <c r="K390" i="2" s="1"/>
  <c r="D390" i="2"/>
  <c r="E390" i="2" s="1"/>
  <c r="B391" i="2"/>
  <c r="D391" i="2" l="1"/>
  <c r="E391" i="2" s="1"/>
  <c r="C391" i="2"/>
  <c r="K391" i="2" s="1"/>
  <c r="B392" i="2"/>
  <c r="F390" i="2"/>
  <c r="G390" i="2" s="1"/>
  <c r="H390" i="2" s="1"/>
  <c r="I390" i="2" s="1"/>
  <c r="J389" i="2" s="1"/>
  <c r="C392" i="2" l="1"/>
  <c r="K392" i="2" s="1"/>
  <c r="D392" i="2"/>
  <c r="E392" i="2" s="1"/>
  <c r="B393" i="2"/>
  <c r="F391" i="2"/>
  <c r="G391" i="2" s="1"/>
  <c r="H391" i="2" s="1"/>
  <c r="I391" i="2" s="1"/>
  <c r="J390" i="2" s="1"/>
  <c r="C393" i="2" l="1"/>
  <c r="K393" i="2" s="1"/>
  <c r="D393" i="2"/>
  <c r="E393" i="2" s="1"/>
  <c r="B394" i="2"/>
  <c r="F392" i="2"/>
  <c r="G392" i="2" s="1"/>
  <c r="H392" i="2" s="1"/>
  <c r="I392" i="2" s="1"/>
  <c r="J391" i="2" s="1"/>
  <c r="C394" i="2" l="1"/>
  <c r="K394" i="2" s="1"/>
  <c r="D394" i="2"/>
  <c r="E394" i="2" s="1"/>
  <c r="B395" i="2"/>
  <c r="F393" i="2"/>
  <c r="G393" i="2" s="1"/>
  <c r="H393" i="2" s="1"/>
  <c r="I393" i="2" s="1"/>
  <c r="J392" i="2" s="1"/>
  <c r="C395" i="2" l="1"/>
  <c r="K395" i="2" s="1"/>
  <c r="D395" i="2"/>
  <c r="E395" i="2" s="1"/>
  <c r="B396" i="2"/>
  <c r="F394" i="2"/>
  <c r="G394" i="2" s="1"/>
  <c r="H394" i="2" s="1"/>
  <c r="I394" i="2" s="1"/>
  <c r="J393" i="2" s="1"/>
  <c r="C396" i="2" l="1"/>
  <c r="K396" i="2" s="1"/>
  <c r="B397" i="2"/>
  <c r="D396" i="2"/>
  <c r="E396" i="2" s="1"/>
  <c r="F395" i="2"/>
  <c r="G395" i="2" s="1"/>
  <c r="H395" i="2" s="1"/>
  <c r="I395" i="2" s="1"/>
  <c r="J394" i="2" s="1"/>
  <c r="F396" i="2" l="1"/>
  <c r="G396" i="2" s="1"/>
  <c r="H396" i="2" s="1"/>
  <c r="I396" i="2" s="1"/>
  <c r="J395" i="2" s="1"/>
  <c r="D397" i="2"/>
  <c r="E397" i="2" s="1"/>
  <c r="C397" i="2"/>
  <c r="K397" i="2" s="1"/>
  <c r="B398" i="2"/>
  <c r="F397" i="2" l="1"/>
  <c r="G397" i="2" s="1"/>
  <c r="H397" i="2" s="1"/>
  <c r="I397" i="2" s="1"/>
  <c r="J396" i="2" s="1"/>
  <c r="D398" i="2"/>
  <c r="E398" i="2" s="1"/>
  <c r="C398" i="2"/>
  <c r="K398" i="2" s="1"/>
  <c r="B399" i="2"/>
  <c r="F398" i="2" l="1"/>
  <c r="G398" i="2" s="1"/>
  <c r="H398" i="2" s="1"/>
  <c r="I398" i="2" s="1"/>
  <c r="J397" i="2" s="1"/>
  <c r="D399" i="2"/>
  <c r="E399" i="2" s="1"/>
  <c r="C399" i="2"/>
  <c r="K399" i="2" s="1"/>
  <c r="B400" i="2"/>
  <c r="F399" i="2" l="1"/>
  <c r="G399" i="2" s="1"/>
  <c r="H399" i="2" s="1"/>
  <c r="I399" i="2" s="1"/>
  <c r="J398" i="2" s="1"/>
  <c r="D400" i="2"/>
  <c r="E400" i="2" s="1"/>
  <c r="B401" i="2"/>
  <c r="C400" i="2"/>
  <c r="K400" i="2" s="1"/>
  <c r="C401" i="2" l="1"/>
  <c r="K401" i="2" s="1"/>
  <c r="D401" i="2"/>
  <c r="E401" i="2" s="1"/>
  <c r="B402" i="2"/>
  <c r="F400" i="2"/>
  <c r="G400" i="2" s="1"/>
  <c r="H400" i="2" s="1"/>
  <c r="I400" i="2" s="1"/>
  <c r="J399" i="2" s="1"/>
  <c r="C402" i="2" l="1"/>
  <c r="K402" i="2" s="1"/>
  <c r="D402" i="2"/>
  <c r="E402" i="2" s="1"/>
  <c r="B403" i="2"/>
  <c r="F401" i="2"/>
  <c r="G401" i="2" s="1"/>
  <c r="H401" i="2" s="1"/>
  <c r="I401" i="2" s="1"/>
  <c r="J400" i="2" s="1"/>
  <c r="C403" i="2" l="1"/>
  <c r="K403" i="2" s="1"/>
  <c r="D403" i="2"/>
  <c r="E403" i="2" s="1"/>
  <c r="B404" i="2"/>
  <c r="F402" i="2"/>
  <c r="G402" i="2" s="1"/>
  <c r="H402" i="2" s="1"/>
  <c r="I402" i="2" s="1"/>
  <c r="J401" i="2" s="1"/>
  <c r="D404" i="2" l="1"/>
  <c r="E404" i="2" s="1"/>
  <c r="C404" i="2"/>
  <c r="K404" i="2" s="1"/>
  <c r="B405" i="2"/>
  <c r="F403" i="2"/>
  <c r="G403" i="2" s="1"/>
  <c r="H403" i="2" s="1"/>
  <c r="I403" i="2" s="1"/>
  <c r="J402" i="2" s="1"/>
  <c r="D405" i="2" l="1"/>
  <c r="E405" i="2" s="1"/>
  <c r="C405" i="2"/>
  <c r="K405" i="2" s="1"/>
  <c r="B406" i="2"/>
  <c r="F404" i="2"/>
  <c r="G404" i="2" s="1"/>
  <c r="H404" i="2" s="1"/>
  <c r="I404" i="2" s="1"/>
  <c r="J403" i="2" s="1"/>
  <c r="C406" i="2" l="1"/>
  <c r="K406" i="2" s="1"/>
  <c r="D406" i="2"/>
  <c r="E406" i="2" s="1"/>
  <c r="B407" i="2"/>
  <c r="F405" i="2"/>
  <c r="G405" i="2" s="1"/>
  <c r="H405" i="2" s="1"/>
  <c r="I405" i="2" s="1"/>
  <c r="J404" i="2" s="1"/>
  <c r="D407" i="2" l="1"/>
  <c r="E407" i="2" s="1"/>
  <c r="B408" i="2"/>
  <c r="C407" i="2"/>
  <c r="K407" i="2" s="1"/>
  <c r="F406" i="2"/>
  <c r="G406" i="2" s="1"/>
  <c r="H406" i="2" s="1"/>
  <c r="I406" i="2" s="1"/>
  <c r="J405" i="2" s="1"/>
  <c r="C408" i="2" l="1"/>
  <c r="K408" i="2" s="1"/>
  <c r="D408" i="2"/>
  <c r="E408" i="2" s="1"/>
  <c r="B409" i="2"/>
  <c r="F407" i="2"/>
  <c r="G407" i="2" s="1"/>
  <c r="H407" i="2" s="1"/>
  <c r="I407" i="2" s="1"/>
  <c r="J406" i="2" s="1"/>
  <c r="C409" i="2" l="1"/>
  <c r="K409" i="2" s="1"/>
  <c r="B410" i="2"/>
  <c r="D409" i="2"/>
  <c r="E409" i="2" s="1"/>
  <c r="F408" i="2"/>
  <c r="G408" i="2" s="1"/>
  <c r="H408" i="2" s="1"/>
  <c r="I408" i="2" s="1"/>
  <c r="J407" i="2" s="1"/>
  <c r="F409" i="2" l="1"/>
  <c r="G409" i="2" s="1"/>
  <c r="H409" i="2" s="1"/>
  <c r="I409" i="2" s="1"/>
  <c r="J408" i="2" s="1"/>
  <c r="C410" i="2"/>
  <c r="K410" i="2" s="1"/>
  <c r="D410" i="2"/>
  <c r="E410" i="2" s="1"/>
  <c r="B411" i="2"/>
  <c r="D411" i="2" l="1"/>
  <c r="E411" i="2" s="1"/>
  <c r="C411" i="2"/>
  <c r="K411" i="2" s="1"/>
  <c r="B412" i="2"/>
  <c r="F410" i="2"/>
  <c r="G410" i="2" s="1"/>
  <c r="H410" i="2" s="1"/>
  <c r="I410" i="2" s="1"/>
  <c r="J409" i="2" s="1"/>
  <c r="C412" i="2" l="1"/>
  <c r="K412" i="2" s="1"/>
  <c r="D412" i="2"/>
  <c r="E412" i="2" s="1"/>
  <c r="B413" i="2"/>
  <c r="F411" i="2"/>
  <c r="G411" i="2" s="1"/>
  <c r="H411" i="2" s="1"/>
  <c r="I411" i="2" s="1"/>
  <c r="J410" i="2" s="1"/>
  <c r="C413" i="2" l="1"/>
  <c r="K413" i="2" s="1"/>
  <c r="D413" i="2"/>
  <c r="E413" i="2" s="1"/>
  <c r="B414" i="2"/>
  <c r="F412" i="2"/>
  <c r="G412" i="2" s="1"/>
  <c r="H412" i="2" s="1"/>
  <c r="I412" i="2" s="1"/>
  <c r="J411" i="2" s="1"/>
  <c r="C414" i="2" l="1"/>
  <c r="K414" i="2" s="1"/>
  <c r="D414" i="2"/>
  <c r="E414" i="2" s="1"/>
  <c r="B415" i="2"/>
  <c r="F413" i="2"/>
  <c r="G413" i="2" s="1"/>
  <c r="H413" i="2" s="1"/>
  <c r="I413" i="2" s="1"/>
  <c r="J412" i="2" s="1"/>
  <c r="D415" i="2" l="1"/>
  <c r="E415" i="2" s="1"/>
  <c r="C415" i="2"/>
  <c r="K415" i="2" s="1"/>
  <c r="B416" i="2"/>
  <c r="F414" i="2"/>
  <c r="G414" i="2" s="1"/>
  <c r="H414" i="2" s="1"/>
  <c r="I414" i="2" s="1"/>
  <c r="J413" i="2" s="1"/>
  <c r="C416" i="2" l="1"/>
  <c r="K416" i="2" s="1"/>
  <c r="B417" i="2"/>
  <c r="D416" i="2"/>
  <c r="E416" i="2" s="1"/>
  <c r="F415" i="2"/>
  <c r="G415" i="2" s="1"/>
  <c r="H415" i="2" s="1"/>
  <c r="I415" i="2" s="1"/>
  <c r="J414" i="2" s="1"/>
  <c r="F416" i="2" l="1"/>
  <c r="G416" i="2" s="1"/>
  <c r="H416" i="2" s="1"/>
  <c r="I416" i="2" s="1"/>
  <c r="J415" i="2" s="1"/>
  <c r="D417" i="2"/>
  <c r="E417" i="2" s="1"/>
  <c r="B418" i="2"/>
  <c r="C417" i="2"/>
  <c r="K417" i="2" s="1"/>
  <c r="C418" i="2" l="1"/>
  <c r="K418" i="2" s="1"/>
  <c r="D418" i="2"/>
  <c r="E418" i="2" s="1"/>
  <c r="B419" i="2"/>
  <c r="F417" i="2"/>
  <c r="G417" i="2" s="1"/>
  <c r="H417" i="2" s="1"/>
  <c r="I417" i="2" s="1"/>
  <c r="J416" i="2" s="1"/>
  <c r="D419" i="2" l="1"/>
  <c r="E419" i="2" s="1"/>
  <c r="C419" i="2"/>
  <c r="K419" i="2" s="1"/>
  <c r="B420" i="2"/>
  <c r="F418" i="2"/>
  <c r="G418" i="2" s="1"/>
  <c r="H418" i="2" s="1"/>
  <c r="I418" i="2" s="1"/>
  <c r="J417" i="2" s="1"/>
  <c r="C420" i="2" l="1"/>
  <c r="K420" i="2" s="1"/>
  <c r="D420" i="2"/>
  <c r="E420" i="2" s="1"/>
  <c r="B421" i="2"/>
  <c r="F419" i="2"/>
  <c r="G419" i="2" s="1"/>
  <c r="H419" i="2" s="1"/>
  <c r="I419" i="2" s="1"/>
  <c r="J418" i="2" s="1"/>
  <c r="D421" i="2" l="1"/>
  <c r="E421" i="2" s="1"/>
  <c r="C421" i="2"/>
  <c r="K421" i="2" s="1"/>
  <c r="B422" i="2"/>
  <c r="F420" i="2"/>
  <c r="G420" i="2" s="1"/>
  <c r="H420" i="2" s="1"/>
  <c r="I420" i="2" s="1"/>
  <c r="J419" i="2" s="1"/>
  <c r="C422" i="2" l="1"/>
  <c r="K422" i="2" s="1"/>
  <c r="D422" i="2"/>
  <c r="E422" i="2" s="1"/>
  <c r="B423" i="2"/>
  <c r="F421" i="2"/>
  <c r="G421" i="2" s="1"/>
  <c r="H421" i="2" s="1"/>
  <c r="I421" i="2" s="1"/>
  <c r="J420" i="2" s="1"/>
  <c r="D423" i="2" l="1"/>
  <c r="E423" i="2" s="1"/>
  <c r="C423" i="2"/>
  <c r="K423" i="2" s="1"/>
  <c r="B424" i="2"/>
  <c r="F422" i="2"/>
  <c r="G422" i="2" s="1"/>
  <c r="H422" i="2" s="1"/>
  <c r="I422" i="2" s="1"/>
  <c r="J421" i="2" s="1"/>
  <c r="C424" i="2" l="1"/>
  <c r="K424" i="2" s="1"/>
  <c r="D424" i="2"/>
  <c r="E424" i="2" s="1"/>
  <c r="B425" i="2"/>
  <c r="F423" i="2"/>
  <c r="G423" i="2" s="1"/>
  <c r="H423" i="2" s="1"/>
  <c r="I423" i="2" s="1"/>
  <c r="J422" i="2" s="1"/>
  <c r="C425" i="2" l="1"/>
  <c r="K425" i="2" s="1"/>
  <c r="D425" i="2"/>
  <c r="E425" i="2" s="1"/>
  <c r="B426" i="2"/>
  <c r="F424" i="2"/>
  <c r="G424" i="2" s="1"/>
  <c r="H424" i="2" s="1"/>
  <c r="I424" i="2" s="1"/>
  <c r="J423" i="2" s="1"/>
  <c r="C426" i="2" l="1"/>
  <c r="K426" i="2" s="1"/>
  <c r="D426" i="2"/>
  <c r="E426" i="2" s="1"/>
  <c r="B427" i="2"/>
  <c r="F425" i="2"/>
  <c r="G425" i="2" s="1"/>
  <c r="H425" i="2" s="1"/>
  <c r="I425" i="2" s="1"/>
  <c r="J424" i="2" s="1"/>
  <c r="C427" i="2" l="1"/>
  <c r="K427" i="2" s="1"/>
  <c r="D427" i="2"/>
  <c r="E427" i="2" s="1"/>
  <c r="B428" i="2"/>
  <c r="F426" i="2"/>
  <c r="G426" i="2" s="1"/>
  <c r="H426" i="2" s="1"/>
  <c r="I426" i="2" s="1"/>
  <c r="J425" i="2" s="1"/>
  <c r="F427" i="2" l="1"/>
  <c r="G427" i="2" s="1"/>
  <c r="H427" i="2" s="1"/>
  <c r="I427" i="2" s="1"/>
  <c r="J426" i="2" s="1"/>
  <c r="C428" i="2"/>
  <c r="K428" i="2" s="1"/>
  <c r="B429" i="2"/>
  <c r="D428" i="2"/>
  <c r="E428" i="2" s="1"/>
  <c r="F428" i="2" l="1"/>
  <c r="G428" i="2" s="1"/>
  <c r="H428" i="2" s="1"/>
  <c r="I428" i="2" s="1"/>
  <c r="J427" i="2" s="1"/>
  <c r="D429" i="2"/>
  <c r="E429" i="2" s="1"/>
  <c r="C429" i="2"/>
  <c r="K429" i="2" s="1"/>
  <c r="B430" i="2"/>
  <c r="F429" i="2" l="1"/>
  <c r="G429" i="2" s="1"/>
  <c r="H429" i="2" s="1"/>
  <c r="I429" i="2" s="1"/>
  <c r="J428" i="2" s="1"/>
  <c r="C430" i="2"/>
  <c r="K430" i="2" s="1"/>
  <c r="D430" i="2"/>
  <c r="E430" i="2" s="1"/>
  <c r="B431" i="2"/>
  <c r="F430" i="2" l="1"/>
  <c r="G430" i="2" s="1"/>
  <c r="H430" i="2" s="1"/>
  <c r="I430" i="2" s="1"/>
  <c r="J429" i="2" s="1"/>
  <c r="C431" i="2"/>
  <c r="K431" i="2" s="1"/>
  <c r="D431" i="2"/>
  <c r="E431" i="2" s="1"/>
  <c r="B432" i="2"/>
  <c r="F431" i="2" l="1"/>
  <c r="G431" i="2" s="1"/>
  <c r="H431" i="2" s="1"/>
  <c r="I431" i="2" s="1"/>
  <c r="J430" i="2" s="1"/>
  <c r="C432" i="2"/>
  <c r="K432" i="2" s="1"/>
  <c r="D432" i="2"/>
  <c r="E432" i="2" s="1"/>
  <c r="B433" i="2"/>
  <c r="C433" i="2" l="1"/>
  <c r="K433" i="2" s="1"/>
  <c r="D433" i="2"/>
  <c r="E433" i="2" s="1"/>
  <c r="B434" i="2"/>
  <c r="F432" i="2"/>
  <c r="G432" i="2" s="1"/>
  <c r="H432" i="2" s="1"/>
  <c r="I432" i="2" s="1"/>
  <c r="J431" i="2" s="1"/>
  <c r="C434" i="2" l="1"/>
  <c r="K434" i="2" s="1"/>
  <c r="D434" i="2"/>
  <c r="E434" i="2" s="1"/>
  <c r="B435" i="2"/>
  <c r="F433" i="2"/>
  <c r="G433" i="2" s="1"/>
  <c r="H433" i="2" s="1"/>
  <c r="I433" i="2" s="1"/>
  <c r="J432" i="2" s="1"/>
  <c r="D435" i="2" l="1"/>
  <c r="E435" i="2" s="1"/>
  <c r="C435" i="2"/>
  <c r="K435" i="2" s="1"/>
  <c r="B436" i="2"/>
  <c r="F434" i="2"/>
  <c r="G434" i="2" s="1"/>
  <c r="H434" i="2" s="1"/>
  <c r="I434" i="2" s="1"/>
  <c r="J433" i="2" s="1"/>
  <c r="D436" i="2" l="1"/>
  <c r="E436" i="2" s="1"/>
  <c r="B437" i="2"/>
  <c r="C436" i="2"/>
  <c r="K436" i="2" s="1"/>
  <c r="F435" i="2"/>
  <c r="G435" i="2" s="1"/>
  <c r="H435" i="2" s="1"/>
  <c r="I435" i="2" s="1"/>
  <c r="J434" i="2" s="1"/>
  <c r="D437" i="2" l="1"/>
  <c r="E437" i="2" s="1"/>
  <c r="B438" i="2"/>
  <c r="C437" i="2"/>
  <c r="K437" i="2" s="1"/>
  <c r="F436" i="2"/>
  <c r="G436" i="2" s="1"/>
  <c r="H436" i="2" s="1"/>
  <c r="I436" i="2" s="1"/>
  <c r="J435" i="2" s="1"/>
  <c r="D438" i="2" l="1"/>
  <c r="E438" i="2" s="1"/>
  <c r="C438" i="2"/>
  <c r="K438" i="2" s="1"/>
  <c r="B439" i="2"/>
  <c r="F437" i="2"/>
  <c r="G437" i="2" s="1"/>
  <c r="H437" i="2" s="1"/>
  <c r="I437" i="2" s="1"/>
  <c r="J436" i="2" s="1"/>
  <c r="D439" i="2" l="1"/>
  <c r="E439" i="2" s="1"/>
  <c r="B440" i="2"/>
  <c r="C439" i="2"/>
  <c r="K439" i="2" s="1"/>
  <c r="F438" i="2"/>
  <c r="G438" i="2" s="1"/>
  <c r="H438" i="2" s="1"/>
  <c r="I438" i="2" s="1"/>
  <c r="J437" i="2" s="1"/>
  <c r="C440" i="2" l="1"/>
  <c r="K440" i="2" s="1"/>
  <c r="D440" i="2"/>
  <c r="E440" i="2" s="1"/>
  <c r="B441" i="2"/>
  <c r="F439" i="2"/>
  <c r="G439" i="2" s="1"/>
  <c r="H439" i="2" s="1"/>
  <c r="I439" i="2" s="1"/>
  <c r="J438" i="2" s="1"/>
  <c r="D441" i="2" l="1"/>
  <c r="E441" i="2" s="1"/>
  <c r="C441" i="2"/>
  <c r="K441" i="2" s="1"/>
  <c r="B442" i="2"/>
  <c r="F440" i="2"/>
  <c r="G440" i="2" s="1"/>
  <c r="H440" i="2" s="1"/>
  <c r="I440" i="2" s="1"/>
  <c r="J439" i="2" s="1"/>
  <c r="D442" i="2" l="1"/>
  <c r="E442" i="2" s="1"/>
  <c r="C442" i="2"/>
  <c r="K442" i="2" s="1"/>
  <c r="B443" i="2"/>
  <c r="F441" i="2"/>
  <c r="G441" i="2" s="1"/>
  <c r="H441" i="2" s="1"/>
  <c r="I441" i="2" s="1"/>
  <c r="J440" i="2" s="1"/>
  <c r="D443" i="2" l="1"/>
  <c r="E443" i="2" s="1"/>
  <c r="C443" i="2"/>
  <c r="K443" i="2" s="1"/>
  <c r="B444" i="2"/>
  <c r="F442" i="2"/>
  <c r="G442" i="2" s="1"/>
  <c r="H442" i="2" s="1"/>
  <c r="I442" i="2" s="1"/>
  <c r="J441" i="2" s="1"/>
  <c r="C444" i="2" l="1"/>
  <c r="K444" i="2" s="1"/>
  <c r="B445" i="2"/>
  <c r="D444" i="2"/>
  <c r="E444" i="2" s="1"/>
  <c r="F443" i="2"/>
  <c r="G443" i="2" s="1"/>
  <c r="H443" i="2" s="1"/>
  <c r="I443" i="2" s="1"/>
  <c r="J442" i="2" s="1"/>
  <c r="F444" i="2" l="1"/>
  <c r="G444" i="2" s="1"/>
  <c r="H444" i="2" s="1"/>
  <c r="I444" i="2" s="1"/>
  <c r="J443" i="2" s="1"/>
  <c r="C445" i="2"/>
  <c r="K445" i="2" s="1"/>
  <c r="B446" i="2"/>
  <c r="D445" i="2"/>
  <c r="E445" i="2" s="1"/>
  <c r="F445" i="2" l="1"/>
  <c r="G445" i="2" s="1"/>
  <c r="H445" i="2" s="1"/>
  <c r="I445" i="2" s="1"/>
  <c r="J444" i="2" s="1"/>
  <c r="D446" i="2"/>
  <c r="E446" i="2" s="1"/>
  <c r="B447" i="2"/>
  <c r="C446" i="2"/>
  <c r="K446" i="2" s="1"/>
  <c r="F446" i="2" l="1"/>
  <c r="G446" i="2" s="1"/>
  <c r="H446" i="2" s="1"/>
  <c r="I446" i="2" s="1"/>
  <c r="J445" i="2" s="1"/>
  <c r="D447" i="2"/>
  <c r="E447" i="2" s="1"/>
  <c r="C447" i="2"/>
  <c r="K447" i="2" s="1"/>
  <c r="B448" i="2"/>
  <c r="F447" i="2" l="1"/>
  <c r="G447" i="2" s="1"/>
  <c r="H447" i="2" s="1"/>
  <c r="I447" i="2" s="1"/>
  <c r="J446" i="2" s="1"/>
  <c r="C448" i="2"/>
  <c r="K448" i="2" s="1"/>
  <c r="B449" i="2"/>
  <c r="D448" i="2"/>
  <c r="E448" i="2" s="1"/>
  <c r="D449" i="2" l="1"/>
  <c r="E449" i="2" s="1"/>
  <c r="C449" i="2"/>
  <c r="K449" i="2" s="1"/>
  <c r="B450" i="2"/>
  <c r="F448" i="2"/>
  <c r="G448" i="2" s="1"/>
  <c r="H448" i="2" s="1"/>
  <c r="I448" i="2" s="1"/>
  <c r="J447" i="2" s="1"/>
  <c r="D450" i="2" l="1"/>
  <c r="E450" i="2" s="1"/>
  <c r="C450" i="2"/>
  <c r="K450" i="2" s="1"/>
  <c r="B451" i="2"/>
  <c r="F449" i="2"/>
  <c r="G449" i="2" s="1"/>
  <c r="H449" i="2" s="1"/>
  <c r="I449" i="2" s="1"/>
  <c r="J448" i="2" s="1"/>
  <c r="D451" i="2" l="1"/>
  <c r="E451" i="2" s="1"/>
  <c r="C451" i="2"/>
  <c r="K451" i="2" s="1"/>
  <c r="B452" i="2"/>
  <c r="F450" i="2"/>
  <c r="G450" i="2" s="1"/>
  <c r="H450" i="2" s="1"/>
  <c r="I450" i="2" s="1"/>
  <c r="J449" i="2" s="1"/>
  <c r="C452" i="2" l="1"/>
  <c r="K452" i="2" s="1"/>
  <c r="B453" i="2"/>
  <c r="D452" i="2"/>
  <c r="E452" i="2" s="1"/>
  <c r="F451" i="2"/>
  <c r="G451" i="2" s="1"/>
  <c r="H451" i="2" s="1"/>
  <c r="I451" i="2" s="1"/>
  <c r="J450" i="2" s="1"/>
  <c r="F452" i="2" l="1"/>
  <c r="G452" i="2" s="1"/>
  <c r="H452" i="2" s="1"/>
  <c r="I452" i="2" s="1"/>
  <c r="J451" i="2" s="1"/>
  <c r="C453" i="2"/>
  <c r="K453" i="2" s="1"/>
  <c r="D453" i="2"/>
  <c r="E453" i="2" s="1"/>
  <c r="B454" i="2"/>
  <c r="F453" i="2" l="1"/>
  <c r="G453" i="2" s="1"/>
  <c r="H453" i="2" s="1"/>
  <c r="I453" i="2" s="1"/>
  <c r="J452" i="2" s="1"/>
  <c r="D454" i="2"/>
  <c r="E454" i="2" s="1"/>
  <c r="C454" i="2"/>
  <c r="K454" i="2" s="1"/>
  <c r="B455" i="2"/>
  <c r="F454" i="2" l="1"/>
  <c r="G454" i="2" s="1"/>
  <c r="H454" i="2" s="1"/>
  <c r="I454" i="2" s="1"/>
  <c r="J453" i="2" s="1"/>
  <c r="D455" i="2"/>
  <c r="E455" i="2" s="1"/>
  <c r="C455" i="2"/>
  <c r="B456" i="2"/>
  <c r="F455" i="2" l="1"/>
  <c r="G455" i="2" s="1"/>
  <c r="H455" i="2" s="1"/>
  <c r="I455" i="2" s="1"/>
  <c r="J454" i="2" s="1"/>
  <c r="D456" i="2"/>
  <c r="E456" i="2" s="1"/>
  <c r="B457" i="2"/>
  <c r="C456" i="2"/>
  <c r="K456" i="2" s="1"/>
  <c r="K455" i="2" l="1"/>
  <c r="F456" i="2"/>
  <c r="G456" i="2" s="1"/>
  <c r="H456" i="2" s="1"/>
  <c r="I456" i="2" s="1"/>
  <c r="J455" i="2" s="1"/>
  <c r="C457" i="2"/>
  <c r="K457" i="2" s="1"/>
  <c r="B458" i="2"/>
  <c r="D457" i="2"/>
  <c r="E457" i="2" s="1"/>
  <c r="F457" i="2" l="1"/>
  <c r="G457" i="2" s="1"/>
  <c r="H457" i="2" s="1"/>
  <c r="I457" i="2" s="1"/>
  <c r="J456" i="2" s="1"/>
  <c r="C458" i="2"/>
  <c r="K458" i="2" s="1"/>
  <c r="B459" i="2"/>
  <c r="D458" i="2"/>
  <c r="E458" i="2" s="1"/>
  <c r="F458" i="2" l="1"/>
  <c r="G458" i="2" s="1"/>
  <c r="H458" i="2" s="1"/>
  <c r="I458" i="2" s="1"/>
  <c r="J457" i="2" s="1"/>
  <c r="C459" i="2"/>
  <c r="K459" i="2" s="1"/>
  <c r="D459" i="2"/>
  <c r="E459" i="2" s="1"/>
  <c r="B460" i="2"/>
  <c r="C460" i="2" l="1"/>
  <c r="K460" i="2" s="1"/>
  <c r="D460" i="2"/>
  <c r="E460" i="2" s="1"/>
  <c r="B461" i="2"/>
  <c r="F459" i="2"/>
  <c r="G459" i="2" s="1"/>
  <c r="H459" i="2" s="1"/>
  <c r="I459" i="2" s="1"/>
  <c r="J458" i="2" s="1"/>
  <c r="C461" i="2" l="1"/>
  <c r="K461" i="2" s="1"/>
  <c r="D461" i="2"/>
  <c r="E461" i="2" s="1"/>
  <c r="B462" i="2"/>
  <c r="F460" i="2"/>
  <c r="G460" i="2" s="1"/>
  <c r="H460" i="2" s="1"/>
  <c r="I460" i="2" s="1"/>
  <c r="J459" i="2" s="1"/>
  <c r="C462" i="2" l="1"/>
  <c r="K462" i="2" s="1"/>
  <c r="D462" i="2"/>
  <c r="E462" i="2" s="1"/>
  <c r="B463" i="2"/>
  <c r="F461" i="2"/>
  <c r="G461" i="2" s="1"/>
  <c r="H461" i="2" s="1"/>
  <c r="I461" i="2" s="1"/>
  <c r="J460" i="2" s="1"/>
  <c r="D463" i="2" l="1"/>
  <c r="E463" i="2" s="1"/>
  <c r="C463" i="2"/>
  <c r="K463" i="2" s="1"/>
  <c r="B464" i="2"/>
  <c r="F462" i="2"/>
  <c r="G462" i="2" s="1"/>
  <c r="H462" i="2" s="1"/>
  <c r="I462" i="2" s="1"/>
  <c r="J461" i="2" s="1"/>
  <c r="D464" i="2" l="1"/>
  <c r="E464" i="2" s="1"/>
  <c r="B465" i="2"/>
  <c r="C464" i="2"/>
  <c r="K464" i="2" s="1"/>
  <c r="F463" i="2"/>
  <c r="G463" i="2" s="1"/>
  <c r="H463" i="2" s="1"/>
  <c r="I463" i="2" s="1"/>
  <c r="J462" i="2" s="1"/>
  <c r="C465" i="2" l="1"/>
  <c r="K465" i="2" s="1"/>
  <c r="D465" i="2"/>
  <c r="E465" i="2" s="1"/>
  <c r="B466" i="2"/>
  <c r="F464" i="2"/>
  <c r="G464" i="2" s="1"/>
  <c r="H464" i="2" s="1"/>
  <c r="I464" i="2" s="1"/>
  <c r="J463" i="2" s="1"/>
  <c r="C466" i="2" l="1"/>
  <c r="K466" i="2" s="1"/>
  <c r="D466" i="2"/>
  <c r="E466" i="2" s="1"/>
  <c r="B467" i="2"/>
  <c r="F465" i="2"/>
  <c r="G465" i="2" s="1"/>
  <c r="H465" i="2" s="1"/>
  <c r="I465" i="2" s="1"/>
  <c r="J464" i="2" s="1"/>
  <c r="F466" i="2" l="1"/>
  <c r="G466" i="2" s="1"/>
  <c r="H466" i="2" s="1"/>
  <c r="I466" i="2" s="1"/>
  <c r="J465" i="2" s="1"/>
  <c r="C467" i="2"/>
  <c r="K467" i="2" s="1"/>
  <c r="D467" i="2"/>
  <c r="E467" i="2" s="1"/>
  <c r="B468" i="2"/>
  <c r="C468" i="2" l="1"/>
  <c r="K468" i="2" s="1"/>
  <c r="D468" i="2"/>
  <c r="E468" i="2" s="1"/>
  <c r="B469" i="2"/>
  <c r="F467" i="2"/>
  <c r="G467" i="2" s="1"/>
  <c r="H467" i="2" s="1"/>
  <c r="I467" i="2" s="1"/>
  <c r="J466" i="2" s="1"/>
  <c r="D469" i="2" l="1"/>
  <c r="E469" i="2" s="1"/>
  <c r="C469" i="2"/>
  <c r="K469" i="2" s="1"/>
  <c r="B470" i="2"/>
  <c r="F468" i="2"/>
  <c r="G468" i="2" s="1"/>
  <c r="H468" i="2" s="1"/>
  <c r="I468" i="2" s="1"/>
  <c r="J467" i="2" s="1"/>
  <c r="D470" i="2" l="1"/>
  <c r="E470" i="2" s="1"/>
  <c r="C470" i="2"/>
  <c r="K470" i="2" s="1"/>
  <c r="B471" i="2"/>
  <c r="F469" i="2"/>
  <c r="G469" i="2" s="1"/>
  <c r="H469" i="2" s="1"/>
  <c r="I469" i="2" s="1"/>
  <c r="J468" i="2" s="1"/>
  <c r="C471" i="2" l="1"/>
  <c r="K471" i="2" s="1"/>
  <c r="D471" i="2"/>
  <c r="E471" i="2" s="1"/>
  <c r="B472" i="2"/>
  <c r="F470" i="2"/>
  <c r="G470" i="2" s="1"/>
  <c r="H470" i="2" s="1"/>
  <c r="I470" i="2" s="1"/>
  <c r="J469" i="2" s="1"/>
  <c r="D472" i="2" l="1"/>
  <c r="E472" i="2" s="1"/>
  <c r="B473" i="2"/>
  <c r="C472" i="2"/>
  <c r="K472" i="2" s="1"/>
  <c r="F471" i="2"/>
  <c r="G471" i="2" s="1"/>
  <c r="H471" i="2" s="1"/>
  <c r="I471" i="2" s="1"/>
  <c r="J470" i="2" s="1"/>
  <c r="C473" i="2" l="1"/>
  <c r="K473" i="2" s="1"/>
  <c r="D473" i="2"/>
  <c r="E473" i="2" s="1"/>
  <c r="B474" i="2"/>
  <c r="F472" i="2"/>
  <c r="G472" i="2" s="1"/>
  <c r="H472" i="2" s="1"/>
  <c r="I472" i="2" s="1"/>
  <c r="J471" i="2" s="1"/>
  <c r="C474" i="2" l="1"/>
  <c r="K474" i="2" s="1"/>
  <c r="D474" i="2"/>
  <c r="E474" i="2" s="1"/>
  <c r="B475" i="2"/>
  <c r="F473" i="2"/>
  <c r="G473" i="2" s="1"/>
  <c r="H473" i="2" s="1"/>
  <c r="I473" i="2" s="1"/>
  <c r="J472" i="2" s="1"/>
  <c r="D475" i="2" l="1"/>
  <c r="E475" i="2" s="1"/>
  <c r="B476" i="2"/>
  <c r="C475" i="2"/>
  <c r="K475" i="2" s="1"/>
  <c r="F474" i="2"/>
  <c r="G474" i="2" s="1"/>
  <c r="H474" i="2" s="1"/>
  <c r="I474" i="2" s="1"/>
  <c r="J473" i="2" s="1"/>
  <c r="C476" i="2" l="1"/>
  <c r="K476" i="2" s="1"/>
  <c r="B477" i="2"/>
  <c r="D476" i="2"/>
  <c r="E476" i="2" s="1"/>
  <c r="F475" i="2"/>
  <c r="G475" i="2" s="1"/>
  <c r="H475" i="2" s="1"/>
  <c r="I475" i="2" s="1"/>
  <c r="J474" i="2" s="1"/>
  <c r="F476" i="2" l="1"/>
  <c r="G476" i="2" s="1"/>
  <c r="H476" i="2" s="1"/>
  <c r="I476" i="2" s="1"/>
  <c r="J475" i="2" s="1"/>
  <c r="D477" i="2"/>
  <c r="E477" i="2" s="1"/>
  <c r="B478" i="2"/>
  <c r="C477" i="2"/>
  <c r="K477" i="2" s="1"/>
  <c r="F477" i="2" l="1"/>
  <c r="G477" i="2" s="1"/>
  <c r="H477" i="2" s="1"/>
  <c r="I477" i="2" s="1"/>
  <c r="J476" i="2" s="1"/>
  <c r="D478" i="2"/>
  <c r="E478" i="2" s="1"/>
  <c r="C478" i="2"/>
  <c r="K478" i="2" s="1"/>
  <c r="B479" i="2"/>
  <c r="F478" i="2" l="1"/>
  <c r="G478" i="2" s="1"/>
  <c r="H478" i="2" s="1"/>
  <c r="I478" i="2" s="1"/>
  <c r="J477" i="2" s="1"/>
  <c r="C479" i="2"/>
  <c r="K479" i="2" s="1"/>
  <c r="D479" i="2"/>
  <c r="E479" i="2" s="1"/>
  <c r="B480" i="2"/>
  <c r="F479" i="2" l="1"/>
  <c r="G479" i="2" s="1"/>
  <c r="H479" i="2" s="1"/>
  <c r="I479" i="2" s="1"/>
  <c r="J478" i="2" s="1"/>
  <c r="B481" i="2"/>
  <c r="C480" i="2"/>
  <c r="K480" i="2" s="1"/>
  <c r="D480" i="2"/>
  <c r="E480" i="2" s="1"/>
  <c r="C481" i="2" l="1"/>
  <c r="K481" i="2" s="1"/>
  <c r="D481" i="2"/>
  <c r="E481" i="2" s="1"/>
  <c r="B482" i="2"/>
  <c r="F480" i="2"/>
  <c r="G480" i="2" s="1"/>
  <c r="H480" i="2" s="1"/>
  <c r="I480" i="2" s="1"/>
  <c r="J479" i="2" s="1"/>
  <c r="D482" i="2" l="1"/>
  <c r="E482" i="2" s="1"/>
  <c r="C482" i="2"/>
  <c r="K482" i="2" s="1"/>
  <c r="B483" i="2"/>
  <c r="F481" i="2"/>
  <c r="G481" i="2" s="1"/>
  <c r="H481" i="2" s="1"/>
  <c r="I481" i="2" s="1"/>
  <c r="J480" i="2" s="1"/>
  <c r="C483" i="2" l="1"/>
  <c r="K483" i="2" s="1"/>
  <c r="D483" i="2"/>
  <c r="E483" i="2" s="1"/>
  <c r="B484" i="2"/>
  <c r="F482" i="2"/>
  <c r="G482" i="2" s="1"/>
  <c r="H482" i="2" s="1"/>
  <c r="I482" i="2" s="1"/>
  <c r="J481" i="2" s="1"/>
  <c r="C484" i="2" l="1"/>
  <c r="K484" i="2" s="1"/>
  <c r="B485" i="2"/>
  <c r="D484" i="2"/>
  <c r="E484" i="2" s="1"/>
  <c r="F483" i="2"/>
  <c r="G483" i="2" s="1"/>
  <c r="H483" i="2" s="1"/>
  <c r="I483" i="2" s="1"/>
  <c r="J482" i="2" s="1"/>
  <c r="F484" i="2" l="1"/>
  <c r="G484" i="2" s="1"/>
  <c r="H484" i="2" s="1"/>
  <c r="I484" i="2" s="1"/>
  <c r="J483" i="2" s="1"/>
  <c r="D485" i="2"/>
  <c r="E485" i="2" s="1"/>
  <c r="C485" i="2"/>
  <c r="K485" i="2" s="1"/>
  <c r="B486" i="2"/>
  <c r="F485" i="2" l="1"/>
  <c r="G485" i="2" s="1"/>
  <c r="H485" i="2" s="1"/>
  <c r="I485" i="2" s="1"/>
  <c r="J484" i="2" s="1"/>
  <c r="C486" i="2"/>
  <c r="K486" i="2" s="1"/>
  <c r="D486" i="2"/>
  <c r="E486" i="2" s="1"/>
  <c r="B487" i="2"/>
  <c r="F486" i="2" l="1"/>
  <c r="G486" i="2" s="1"/>
  <c r="H486" i="2" s="1"/>
  <c r="I486" i="2" s="1"/>
  <c r="J485" i="2" s="1"/>
  <c r="D487" i="2"/>
  <c r="E487" i="2" s="1"/>
  <c r="C487" i="2"/>
  <c r="K487" i="2" s="1"/>
  <c r="B488" i="2"/>
  <c r="F487" i="2" l="1"/>
  <c r="G487" i="2" s="1"/>
  <c r="H487" i="2" s="1"/>
  <c r="I487" i="2" s="1"/>
  <c r="J486" i="2" s="1"/>
  <c r="C488" i="2"/>
  <c r="K488" i="2" s="1"/>
  <c r="B489" i="2"/>
  <c r="D488" i="2"/>
  <c r="E488" i="2" s="1"/>
  <c r="F488" i="2" l="1"/>
  <c r="G488" i="2" s="1"/>
  <c r="H488" i="2" s="1"/>
  <c r="I488" i="2" s="1"/>
  <c r="J487" i="2" s="1"/>
  <c r="D489" i="2"/>
  <c r="E489" i="2" s="1"/>
  <c r="C489" i="2"/>
  <c r="K489" i="2" s="1"/>
  <c r="B490" i="2"/>
  <c r="F489" i="2" l="1"/>
  <c r="G489" i="2" s="1"/>
  <c r="H489" i="2" s="1"/>
  <c r="I489" i="2" s="1"/>
  <c r="J488" i="2" s="1"/>
  <c r="C490" i="2"/>
  <c r="K490" i="2" s="1"/>
  <c r="D490" i="2"/>
  <c r="E490" i="2" s="1"/>
  <c r="B491" i="2"/>
  <c r="C491" i="2" l="1"/>
  <c r="K491" i="2" s="1"/>
  <c r="B492" i="2"/>
  <c r="D491" i="2"/>
  <c r="E491" i="2" s="1"/>
  <c r="F490" i="2"/>
  <c r="G490" i="2" s="1"/>
  <c r="H490" i="2" s="1"/>
  <c r="I490" i="2" s="1"/>
  <c r="J489" i="2" s="1"/>
  <c r="F491" i="2" l="1"/>
  <c r="G491" i="2" s="1"/>
  <c r="H491" i="2" s="1"/>
  <c r="I491" i="2" s="1"/>
  <c r="J490" i="2" s="1"/>
  <c r="C492" i="2"/>
  <c r="K492" i="2" s="1"/>
  <c r="B493" i="2"/>
  <c r="D492" i="2"/>
  <c r="E492" i="2" s="1"/>
  <c r="F492" i="2" l="1"/>
  <c r="G492" i="2" s="1"/>
  <c r="H492" i="2" s="1"/>
  <c r="I492" i="2" s="1"/>
  <c r="J491" i="2" s="1"/>
  <c r="B494" i="2"/>
  <c r="C493" i="2"/>
  <c r="K493" i="2" s="1"/>
  <c r="D493" i="2"/>
  <c r="E493" i="2" s="1"/>
  <c r="C494" i="2" l="1"/>
  <c r="K494" i="2" s="1"/>
  <c r="B495" i="2"/>
  <c r="D494" i="2"/>
  <c r="E494" i="2" s="1"/>
  <c r="F493" i="2"/>
  <c r="G493" i="2" s="1"/>
  <c r="H493" i="2" s="1"/>
  <c r="I493" i="2" s="1"/>
  <c r="J492" i="2" s="1"/>
  <c r="D495" i="2" l="1"/>
  <c r="E495" i="2" s="1"/>
  <c r="C495" i="2"/>
  <c r="K495" i="2" s="1"/>
  <c r="B496" i="2"/>
  <c r="F494" i="2"/>
  <c r="G494" i="2" s="1"/>
  <c r="H494" i="2" s="1"/>
  <c r="I494" i="2" s="1"/>
  <c r="J493" i="2" s="1"/>
  <c r="B497" i="2" l="1"/>
  <c r="C496" i="2"/>
  <c r="K496" i="2" s="1"/>
  <c r="D496" i="2"/>
  <c r="E496" i="2" s="1"/>
  <c r="F495" i="2"/>
  <c r="G495" i="2" s="1"/>
  <c r="H495" i="2" s="1"/>
  <c r="I495" i="2" s="1"/>
  <c r="J494" i="2" s="1"/>
  <c r="F496" i="2" l="1"/>
  <c r="G496" i="2" s="1"/>
  <c r="H496" i="2" s="1"/>
  <c r="I496" i="2" s="1"/>
  <c r="J495" i="2" s="1"/>
  <c r="C497" i="2"/>
  <c r="K497" i="2" s="1"/>
  <c r="B498" i="2"/>
  <c r="D497" i="2"/>
  <c r="E497" i="2" s="1"/>
  <c r="F497" i="2" l="1"/>
  <c r="G497" i="2" s="1"/>
  <c r="H497" i="2" s="1"/>
  <c r="I497" i="2" s="1"/>
  <c r="J496" i="2" s="1"/>
  <c r="C498" i="2"/>
  <c r="K498" i="2" s="1"/>
  <c r="D498" i="2"/>
  <c r="E498" i="2" s="1"/>
  <c r="B499" i="2"/>
  <c r="C499" i="2" l="1"/>
  <c r="K499" i="2" s="1"/>
  <c r="D499" i="2"/>
  <c r="E499" i="2" s="1"/>
  <c r="B500" i="2"/>
  <c r="F498" i="2"/>
  <c r="G498" i="2" s="1"/>
  <c r="H498" i="2" s="1"/>
  <c r="I498" i="2" s="1"/>
  <c r="J497" i="2" s="1"/>
  <c r="C500" i="2" l="1"/>
  <c r="K500" i="2" s="1"/>
  <c r="B501" i="2"/>
  <c r="D500" i="2"/>
  <c r="E500" i="2" s="1"/>
  <c r="F499" i="2"/>
  <c r="G499" i="2" s="1"/>
  <c r="H499" i="2" s="1"/>
  <c r="I499" i="2" s="1"/>
  <c r="J498" i="2" s="1"/>
  <c r="F500" i="2" l="1"/>
  <c r="G500" i="2" s="1"/>
  <c r="H500" i="2" s="1"/>
  <c r="I500" i="2" s="1"/>
  <c r="J499" i="2" s="1"/>
  <c r="C501" i="2"/>
  <c r="K501" i="2" s="1"/>
  <c r="D501" i="2"/>
  <c r="E501" i="2" s="1"/>
  <c r="B502" i="2"/>
  <c r="F501" i="2" l="1"/>
  <c r="G501" i="2" s="1"/>
  <c r="H501" i="2" s="1"/>
  <c r="I501" i="2" s="1"/>
  <c r="J500" i="2" s="1"/>
  <c r="C502" i="2"/>
  <c r="K502" i="2" s="1"/>
  <c r="D502" i="2"/>
  <c r="E502" i="2" s="1"/>
  <c r="B503" i="2"/>
  <c r="D503" i="2" l="1"/>
  <c r="E503" i="2" s="1"/>
  <c r="B504" i="2"/>
  <c r="C503" i="2"/>
  <c r="K503" i="2" s="1"/>
  <c r="F502" i="2"/>
  <c r="G502" i="2" s="1"/>
  <c r="H502" i="2" s="1"/>
  <c r="I502" i="2" s="1"/>
  <c r="J501" i="2" s="1"/>
  <c r="D504" i="2" l="1"/>
  <c r="E504" i="2" s="1"/>
  <c r="B505" i="2"/>
  <c r="C504" i="2"/>
  <c r="K504" i="2" s="1"/>
  <c r="F503" i="2"/>
  <c r="G503" i="2" s="1"/>
  <c r="H503" i="2" s="1"/>
  <c r="I503" i="2" s="1"/>
  <c r="J502" i="2" s="1"/>
  <c r="D505" i="2" l="1"/>
  <c r="E505" i="2" s="1"/>
  <c r="C505" i="2"/>
  <c r="K505" i="2" s="1"/>
  <c r="B506" i="2"/>
  <c r="F504" i="2"/>
  <c r="G504" i="2" s="1"/>
  <c r="H504" i="2" s="1"/>
  <c r="I504" i="2" s="1"/>
  <c r="J503" i="2" s="1"/>
  <c r="C506" i="2" l="1"/>
  <c r="K506" i="2" s="1"/>
  <c r="D506" i="2"/>
  <c r="E506" i="2" s="1"/>
  <c r="B507" i="2"/>
  <c r="F505" i="2"/>
  <c r="G505" i="2" s="1"/>
  <c r="H505" i="2" s="1"/>
  <c r="I505" i="2" s="1"/>
  <c r="J504" i="2" s="1"/>
  <c r="C507" i="2" l="1"/>
  <c r="K507" i="2" s="1"/>
  <c r="B508" i="2"/>
  <c r="D507" i="2"/>
  <c r="E507" i="2" s="1"/>
  <c r="F506" i="2"/>
  <c r="G506" i="2" s="1"/>
  <c r="H506" i="2" s="1"/>
  <c r="I506" i="2" s="1"/>
  <c r="J505" i="2" s="1"/>
  <c r="F507" i="2" l="1"/>
  <c r="G507" i="2" s="1"/>
  <c r="H507" i="2" s="1"/>
  <c r="I507" i="2" s="1"/>
  <c r="J506" i="2" s="1"/>
  <c r="C508" i="2"/>
  <c r="K508" i="2" s="1"/>
  <c r="B509" i="2"/>
  <c r="D508" i="2"/>
  <c r="E508" i="2" s="1"/>
  <c r="B510" i="2" l="1"/>
  <c r="D509" i="2"/>
  <c r="E509" i="2" s="1"/>
  <c r="C509" i="2"/>
  <c r="K509" i="2" s="1"/>
  <c r="F508" i="2"/>
  <c r="G508" i="2" s="1"/>
  <c r="H508" i="2" s="1"/>
  <c r="I508" i="2" s="1"/>
  <c r="J507" i="2" s="1"/>
  <c r="F509" i="2" l="1"/>
  <c r="G509" i="2" s="1"/>
  <c r="H509" i="2" s="1"/>
  <c r="I509" i="2" s="1"/>
  <c r="J508" i="2" s="1"/>
  <c r="C510" i="2"/>
  <c r="K510" i="2" s="1"/>
  <c r="D510" i="2"/>
  <c r="E510" i="2" s="1"/>
  <c r="B511" i="2"/>
  <c r="F510" i="2" l="1"/>
  <c r="G510" i="2" s="1"/>
  <c r="H510" i="2" s="1"/>
  <c r="I510" i="2" s="1"/>
  <c r="J509" i="2" s="1"/>
  <c r="C511" i="2"/>
  <c r="K511" i="2" s="1"/>
  <c r="D511" i="2"/>
  <c r="E511" i="2" s="1"/>
  <c r="B512" i="2"/>
  <c r="F511" i="2" l="1"/>
  <c r="G511" i="2" s="1"/>
  <c r="H511" i="2" s="1"/>
  <c r="I511" i="2" s="1"/>
  <c r="J510" i="2" s="1"/>
  <c r="C512" i="2"/>
  <c r="K512" i="2" s="1"/>
  <c r="B513" i="2"/>
  <c r="D512" i="2"/>
  <c r="E512" i="2" s="1"/>
  <c r="D513" i="2" l="1"/>
  <c r="E513" i="2" s="1"/>
  <c r="B514" i="2"/>
  <c r="C513" i="2"/>
  <c r="K513" i="2" s="1"/>
  <c r="F512" i="2"/>
  <c r="G512" i="2" s="1"/>
  <c r="H512" i="2" s="1"/>
  <c r="I512" i="2" s="1"/>
  <c r="J511" i="2" s="1"/>
  <c r="D514" i="2" l="1"/>
  <c r="E514" i="2" s="1"/>
  <c r="C514" i="2"/>
  <c r="K514" i="2" s="1"/>
  <c r="B515" i="2"/>
  <c r="F513" i="2"/>
  <c r="G513" i="2" s="1"/>
  <c r="H513" i="2" s="1"/>
  <c r="I513" i="2" s="1"/>
  <c r="J512" i="2" s="1"/>
  <c r="C515" i="2" l="1"/>
  <c r="K515" i="2" s="1"/>
  <c r="D515" i="2"/>
  <c r="E515" i="2" s="1"/>
  <c r="B516" i="2"/>
  <c r="F514" i="2"/>
  <c r="G514" i="2" s="1"/>
  <c r="H514" i="2" s="1"/>
  <c r="I514" i="2" s="1"/>
  <c r="J513" i="2" s="1"/>
  <c r="F515" i="2" l="1"/>
  <c r="G515" i="2" s="1"/>
  <c r="H515" i="2" s="1"/>
  <c r="I515" i="2" s="1"/>
  <c r="J514" i="2" s="1"/>
  <c r="C516" i="2"/>
  <c r="K516" i="2" s="1"/>
  <c r="D516" i="2"/>
  <c r="E516" i="2" s="1"/>
  <c r="B517" i="2"/>
  <c r="F516" i="2" l="1"/>
  <c r="G516" i="2" s="1"/>
  <c r="H516" i="2" s="1"/>
  <c r="I516" i="2" s="1"/>
  <c r="J515" i="2" s="1"/>
  <c r="C517" i="2"/>
  <c r="K517" i="2" s="1"/>
  <c r="B518" i="2"/>
  <c r="D517" i="2"/>
  <c r="E517" i="2" s="1"/>
  <c r="F517" i="2" l="1"/>
  <c r="G517" i="2" s="1"/>
  <c r="H517" i="2" s="1"/>
  <c r="I517" i="2" s="1"/>
  <c r="J516" i="2" s="1"/>
  <c r="C518" i="2"/>
  <c r="K518" i="2" s="1"/>
  <c r="B519" i="2"/>
  <c r="D518" i="2"/>
  <c r="E518" i="2" s="1"/>
  <c r="F518" i="2" l="1"/>
  <c r="G518" i="2" s="1"/>
  <c r="H518" i="2" s="1"/>
  <c r="I518" i="2" s="1"/>
  <c r="J517" i="2" s="1"/>
  <c r="C519" i="2"/>
  <c r="K519" i="2" s="1"/>
  <c r="D519" i="2"/>
  <c r="E519" i="2" s="1"/>
  <c r="B520" i="2"/>
  <c r="F519" i="2" l="1"/>
  <c r="G519" i="2" s="1"/>
  <c r="H519" i="2" s="1"/>
  <c r="I519" i="2" s="1"/>
  <c r="J518" i="2" s="1"/>
  <c r="D520" i="2"/>
  <c r="E520" i="2" s="1"/>
  <c r="B521" i="2"/>
  <c r="C520" i="2"/>
  <c r="K520" i="2" s="1"/>
  <c r="F520" i="2" l="1"/>
  <c r="G520" i="2" s="1"/>
  <c r="H520" i="2" s="1"/>
  <c r="I520" i="2" s="1"/>
  <c r="J519" i="2" s="1"/>
  <c r="C521" i="2"/>
  <c r="K521" i="2" s="1"/>
  <c r="D521" i="2"/>
  <c r="E521" i="2" s="1"/>
  <c r="B522" i="2"/>
  <c r="F521" i="2" l="1"/>
  <c r="G521" i="2" s="1"/>
  <c r="H521" i="2" s="1"/>
  <c r="I521" i="2" s="1"/>
  <c r="J520" i="2" s="1"/>
  <c r="C522" i="2"/>
  <c r="K522" i="2" s="1"/>
  <c r="D522" i="2"/>
  <c r="E522" i="2" s="1"/>
  <c r="B523" i="2"/>
  <c r="C523" i="2" l="1"/>
  <c r="K523" i="2" s="1"/>
  <c r="B524" i="2"/>
  <c r="D523" i="2"/>
  <c r="E523" i="2" s="1"/>
  <c r="F522" i="2"/>
  <c r="G522" i="2" s="1"/>
  <c r="H522" i="2" s="1"/>
  <c r="I522" i="2" s="1"/>
  <c r="J521" i="2" s="1"/>
  <c r="F523" i="2" l="1"/>
  <c r="G523" i="2" s="1"/>
  <c r="H523" i="2" s="1"/>
  <c r="I523" i="2" s="1"/>
  <c r="J522" i="2" s="1"/>
  <c r="B525" i="2"/>
  <c r="D524" i="2"/>
  <c r="E524" i="2" s="1"/>
  <c r="C524" i="2"/>
  <c r="K524" i="2" s="1"/>
  <c r="F524" i="2" l="1"/>
  <c r="G524" i="2" s="1"/>
  <c r="H524" i="2" s="1"/>
  <c r="I524" i="2" s="1"/>
  <c r="J523" i="2" s="1"/>
  <c r="C525" i="2"/>
  <c r="D525" i="2"/>
  <c r="E525" i="2" s="1"/>
  <c r="F525" i="2" l="1"/>
  <c r="G525" i="2" s="1"/>
  <c r="H525" i="2" s="1"/>
  <c r="I525" i="2" s="1"/>
  <c r="J524" i="2" s="1"/>
  <c r="J525" i="2" s="1"/>
  <c r="K525" i="2" l="1"/>
  <c r="K24" i="2" s="1"/>
  <c r="H20" i="2" l="1"/>
  <c r="I20" i="2" s="1"/>
  <c r="J20" i="2" s="1"/>
  <c r="E25" i="15" s="1"/>
  <c r="J16" i="17" s="1"/>
  <c r="K16" i="17" s="1"/>
  <c r="J20" i="17" l="1"/>
  <c r="K20" i="17" s="1"/>
  <c r="J14" i="15" s="1"/>
  <c r="J25" i="17"/>
  <c r="K25" i="17" s="1"/>
  <c r="J15" i="15" s="1"/>
  <c r="J18" i="17"/>
  <c r="K18" i="17" s="1"/>
  <c r="J19" i="17"/>
  <c r="K19" i="17" s="1"/>
  <c r="J23" i="17"/>
  <c r="K23" i="17" s="1"/>
  <c r="J21" i="17"/>
  <c r="K21" i="17" s="1"/>
  <c r="J24" i="17"/>
  <c r="K24" i="17" s="1"/>
  <c r="J17" i="17"/>
  <c r="K17" i="17" s="1"/>
  <c r="J22" i="17"/>
  <c r="K22" i="17" s="1"/>
  <c r="Y5" i="17"/>
  <c r="Y26" i="17" s="1"/>
  <c r="Z26" i="17" s="1"/>
  <c r="J48" i="17"/>
  <c r="K48" i="17" s="1"/>
  <c r="J38" i="17"/>
  <c r="K38" i="17" s="1"/>
  <c r="J45" i="17"/>
  <c r="K45" i="17" s="1"/>
  <c r="J19" i="15" s="1"/>
  <c r="J30" i="17"/>
  <c r="K30" i="17" s="1"/>
  <c r="J16" i="15" s="1"/>
  <c r="J41" i="17"/>
  <c r="K41" i="17" s="1"/>
  <c r="J36" i="17"/>
  <c r="K36" i="17" s="1"/>
  <c r="J50" i="17"/>
  <c r="K50" i="17" s="1"/>
  <c r="J20" i="15" s="1"/>
  <c r="J52" i="17"/>
  <c r="K52" i="17" s="1"/>
  <c r="J31" i="17"/>
  <c r="K31" i="17" s="1"/>
  <c r="J40" i="17"/>
  <c r="K40" i="17" s="1"/>
  <c r="J18" i="15" s="1"/>
  <c r="J35" i="17"/>
  <c r="K35" i="17" s="1"/>
  <c r="J17" i="15" s="1"/>
  <c r="J44" i="17"/>
  <c r="K44" i="17" s="1"/>
  <c r="J37" i="17"/>
  <c r="K37" i="17" s="1"/>
  <c r="J34" i="17"/>
  <c r="K34" i="17" s="1"/>
  <c r="J32" i="17"/>
  <c r="K32" i="17" s="1"/>
  <c r="J33" i="17"/>
  <c r="K33" i="17" s="1"/>
  <c r="J5" i="17"/>
  <c r="J27" i="17"/>
  <c r="K27" i="17" s="1"/>
  <c r="J46" i="17"/>
  <c r="K46" i="17" s="1"/>
  <c r="J42" i="17"/>
  <c r="K42" i="17" s="1"/>
  <c r="J49" i="17"/>
  <c r="K49" i="17" s="1"/>
  <c r="J43" i="17"/>
  <c r="K43" i="17" s="1"/>
  <c r="J26" i="17"/>
  <c r="K26" i="17" s="1"/>
  <c r="J28" i="17"/>
  <c r="K28" i="17" s="1"/>
  <c r="J29" i="17"/>
  <c r="K29" i="17" s="1"/>
  <c r="J51" i="17"/>
  <c r="K51" i="17" s="1"/>
  <c r="J54" i="17"/>
  <c r="K54" i="17" s="1"/>
  <c r="J47" i="17"/>
  <c r="K47" i="17" s="1"/>
  <c r="J39" i="17"/>
  <c r="K39" i="17" s="1"/>
  <c r="J53" i="17"/>
  <c r="K53" i="17" s="1"/>
  <c r="J55" i="17"/>
  <c r="K55" i="17" s="1"/>
  <c r="J21" i="15" s="1"/>
  <c r="Y48" i="17"/>
  <c r="Z48" i="17" s="1"/>
  <c r="Y22" i="17"/>
  <c r="Z22" i="17" s="1"/>
  <c r="Y55" i="17"/>
  <c r="Z55" i="17" s="1"/>
  <c r="K21" i="15" s="1"/>
  <c r="Y46" i="17"/>
  <c r="Z46" i="17" s="1"/>
  <c r="Y39" i="17" l="1"/>
  <c r="Z39" i="17" s="1"/>
  <c r="Y18" i="17"/>
  <c r="Z18" i="17" s="1"/>
  <c r="Y23" i="17"/>
  <c r="Z23" i="17" s="1"/>
  <c r="Y20" i="17"/>
  <c r="Z20" i="17" s="1"/>
  <c r="K14" i="15" s="1"/>
  <c r="L14" i="15" s="1"/>
  <c r="M14" i="15" s="1"/>
  <c r="Y17" i="17"/>
  <c r="Z17" i="17" s="1"/>
  <c r="Y16" i="17"/>
  <c r="Z16" i="17" s="1"/>
  <c r="Y21" i="17"/>
  <c r="Z21" i="17" s="1"/>
  <c r="Y19" i="17"/>
  <c r="Z19" i="17" s="1"/>
  <c r="Y38" i="17"/>
  <c r="Z38" i="17" s="1"/>
  <c r="Y37" i="17"/>
  <c r="Z37" i="17" s="1"/>
  <c r="Y25" i="17"/>
  <c r="Z25" i="17" s="1"/>
  <c r="K15" i="15" s="1"/>
  <c r="L15" i="15" s="1"/>
  <c r="M15" i="15" s="1"/>
  <c r="Y24" i="17"/>
  <c r="Z24" i="17" s="1"/>
  <c r="Y41" i="17"/>
  <c r="Z41" i="17" s="1"/>
  <c r="Y44" i="17"/>
  <c r="Z44" i="17" s="1"/>
  <c r="Y36" i="17"/>
  <c r="Z36" i="17" s="1"/>
  <c r="Y32" i="17"/>
  <c r="Z32" i="17" s="1"/>
  <c r="Y52" i="17"/>
  <c r="Z52" i="17" s="1"/>
  <c r="Y30" i="17"/>
  <c r="Z30" i="17" s="1"/>
  <c r="K16" i="15" s="1"/>
  <c r="L16" i="15" s="1"/>
  <c r="M16" i="15" s="1"/>
  <c r="Y29" i="17"/>
  <c r="Z29" i="17" s="1"/>
  <c r="Y47" i="17"/>
  <c r="Z47" i="17" s="1"/>
  <c r="Y28" i="17"/>
  <c r="Z28" i="17" s="1"/>
  <c r="Y50" i="17"/>
  <c r="Z50" i="17" s="1"/>
  <c r="K20" i="15" s="1"/>
  <c r="L20" i="15" s="1"/>
  <c r="M20" i="15" s="1"/>
  <c r="Y42" i="17"/>
  <c r="Z42" i="17" s="1"/>
  <c r="Y51" i="17"/>
  <c r="Z51" i="17" s="1"/>
  <c r="Y49" i="17"/>
  <c r="Z49" i="17" s="1"/>
  <c r="Y40" i="17"/>
  <c r="Z40" i="17" s="1"/>
  <c r="K18" i="15" s="1"/>
  <c r="L18" i="15" s="1"/>
  <c r="M18" i="15" s="1"/>
  <c r="Y31" i="17"/>
  <c r="Z31" i="17" s="1"/>
  <c r="Y45" i="17"/>
  <c r="Z45" i="17" s="1"/>
  <c r="K19" i="15" s="1"/>
  <c r="L19" i="15" s="1"/>
  <c r="M19" i="15" s="1"/>
  <c r="Y33" i="17"/>
  <c r="Z33" i="17" s="1"/>
  <c r="Y34" i="17"/>
  <c r="Z34" i="17" s="1"/>
  <c r="Y43" i="17"/>
  <c r="Z43" i="17" s="1"/>
  <c r="Y35" i="17"/>
  <c r="Z35" i="17" s="1"/>
  <c r="K17" i="15" s="1"/>
  <c r="L17" i="15" s="1"/>
  <c r="M17" i="15" s="1"/>
  <c r="Y27" i="17"/>
  <c r="Z27" i="17" s="1"/>
  <c r="Y53" i="17"/>
  <c r="Z53" i="17" s="1"/>
  <c r="Y54" i="17"/>
  <c r="Z54" i="17" s="1"/>
  <c r="L21" i="15"/>
  <c r="M21" i="15" s="1"/>
  <c r="N12" i="15" l="1"/>
</calcChain>
</file>

<file path=xl/sharedStrings.xml><?xml version="1.0" encoding="utf-8"?>
<sst xmlns="http://schemas.openxmlformats.org/spreadsheetml/2006/main" count="217" uniqueCount="118">
  <si>
    <t>Single</t>
  </si>
  <si>
    <t>Taxability</t>
  </si>
  <si>
    <t xml:space="preserve">Taxable </t>
  </si>
  <si>
    <t>Total</t>
  </si>
  <si>
    <t>Taxable</t>
  </si>
  <si>
    <t>Tax</t>
  </si>
  <si>
    <t>Taxes</t>
  </si>
  <si>
    <t>After</t>
  </si>
  <si>
    <t>Gross</t>
  </si>
  <si>
    <t>Married</t>
  </si>
  <si>
    <t>Basis</t>
  </si>
  <si>
    <t>Rate</t>
  </si>
  <si>
    <t>SS</t>
  </si>
  <si>
    <t>Income</t>
  </si>
  <si>
    <t>Standard Deduction</t>
  </si>
  <si>
    <t>Personal Exemption</t>
  </si>
  <si>
    <t>85% SS</t>
  </si>
  <si>
    <t>Factor</t>
  </si>
  <si>
    <t>Taxable Income</t>
  </si>
  <si>
    <t>From</t>
  </si>
  <si>
    <t>To</t>
  </si>
  <si>
    <t>Plus</t>
  </si>
  <si>
    <t>Filing Status</t>
  </si>
  <si>
    <t>Single Tax Calculations</t>
  </si>
  <si>
    <t>Married Tax Calculations</t>
  </si>
  <si>
    <t>Other</t>
  </si>
  <si>
    <t>SS 50%</t>
  </si>
  <si>
    <t>SS 85%</t>
  </si>
  <si>
    <t>50% SS</t>
  </si>
  <si>
    <t>Start</t>
  </si>
  <si>
    <t>@ Rate</t>
  </si>
  <si>
    <t>Marginal</t>
  </si>
  <si>
    <t>Chart</t>
  </si>
  <si>
    <t>Axis</t>
  </si>
  <si>
    <t>Tax Paid</t>
  </si>
  <si>
    <t>Income Tax Rate - Retirement</t>
  </si>
  <si>
    <t>Conversion Tax Rate</t>
  </si>
  <si>
    <t>Current Income Tax Rate</t>
  </si>
  <si>
    <t>Single Filers -or- Married Filing Separately</t>
  </si>
  <si>
    <t>Filing Taxes</t>
  </si>
  <si>
    <t>Total Investment Balance - 50 Years</t>
  </si>
  <si>
    <t>Growth Rate</t>
  </si>
  <si>
    <t>Total Investment Balance - 40 Years</t>
  </si>
  <si>
    <t>Roth IRA Conversion Amount</t>
  </si>
  <si>
    <t>Total Investment Balance - 30 Years</t>
  </si>
  <si>
    <t>Traditional IRA Balance</t>
  </si>
  <si>
    <t>Total Investment Balance - 20 Years</t>
  </si>
  <si>
    <t>Total Investment Balance - 10 Years</t>
  </si>
  <si>
    <t>Age</t>
  </si>
  <si>
    <t>Convert</t>
  </si>
  <si>
    <t>Profit</t>
  </si>
  <si>
    <t>Roth IRA Conversion</t>
  </si>
  <si>
    <t>No Conversion</t>
  </si>
  <si>
    <t>Summary</t>
  </si>
  <si>
    <t>∞</t>
  </si>
  <si>
    <t>10% of taxable income</t>
  </si>
  <si>
    <t>Married filing jointly or qualifying widow</t>
  </si>
  <si>
    <t>Conversion Taxes</t>
  </si>
  <si>
    <t>Amount</t>
  </si>
  <si>
    <t>Taxed?</t>
  </si>
  <si>
    <t>Tax owed</t>
  </si>
  <si>
    <t>Taxable income bracket</t>
  </si>
  <si>
    <t>Tax rate</t>
  </si>
  <si>
    <t>$164,709.50 plus 37% of the amount over $612,350</t>
  </si>
  <si>
    <t>$153,798.50 plus 37% of the amount over $510,300</t>
  </si>
  <si>
    <t>$93,257.00 plus 35% of the amount over $408,200</t>
  </si>
  <si>
    <t>$46,628.50 plus 35% of the amount over $204,100</t>
  </si>
  <si>
    <t>$65,497.00 plus 32% of the amount over $321,450</t>
  </si>
  <si>
    <t>$32,748.50 plus 32% of the amount over $160,725</t>
  </si>
  <si>
    <t>$28,765.00 plus 24% of the amount over $168,400</t>
  </si>
  <si>
    <t>$14,382.50 plus 24% of the amount over $84,200</t>
  </si>
  <si>
    <t>$9,086.00 plus 22% of the amount over $78,950</t>
  </si>
  <si>
    <t>$4,543 plus 22% of the amount over $39,475</t>
  </si>
  <si>
    <t>$1,940.00 plus 12% of the amount over $19,400</t>
  </si>
  <si>
    <t>$970.00 plus 12% of the amount over $9,700</t>
  </si>
  <si>
    <t>Taxable Income bracket</t>
  </si>
  <si>
    <t>BALANCE</t>
  </si>
  <si>
    <t>Balance</t>
  </si>
  <si>
    <t>Distributions</t>
  </si>
  <si>
    <t>Yr</t>
  </si>
  <si>
    <t>INVESTMENT</t>
  </si>
  <si>
    <t>Income Tax</t>
  </si>
  <si>
    <t>Ending</t>
  </si>
  <si>
    <t>Growth</t>
  </si>
  <si>
    <t>Beginning</t>
  </si>
  <si>
    <t>RMD</t>
  </si>
  <si>
    <t>RMD Factor</t>
  </si>
  <si>
    <t>TOTAL</t>
  </si>
  <si>
    <t>Retirement Tax Rate</t>
  </si>
  <si>
    <t>Current</t>
  </si>
  <si>
    <t>Roth IRA</t>
  </si>
  <si>
    <t>Traditional IRA</t>
  </si>
  <si>
    <t>ROTH IRA CONVERSION</t>
  </si>
  <si>
    <t>Social Security Benefit</t>
  </si>
  <si>
    <t>Itemize Deduction</t>
  </si>
  <si>
    <t>Expected Retirement Data</t>
  </si>
  <si>
    <t>Current Data</t>
  </si>
  <si>
    <t>Tax Rates</t>
  </si>
  <si>
    <t>Non-Taxable Income</t>
  </si>
  <si>
    <t>Highest Gross</t>
  </si>
  <si>
    <t>Required Scale</t>
  </si>
  <si>
    <t>Default Scale</t>
  </si>
  <si>
    <t>Total Investment Balance - 15 Years</t>
  </si>
  <si>
    <t>Total Investment Balance - 5 Years</t>
  </si>
  <si>
    <t>Total Investment Balance - 25 Years</t>
  </si>
  <si>
    <t>Total Investment Balance - 35 Years</t>
  </si>
  <si>
    <t>Total Investment Balance - 45 Years</t>
  </si>
  <si>
    <t>Rounding Factor</t>
  </si>
  <si>
    <t>Rounded Gross</t>
  </si>
  <si>
    <t>Amount Over</t>
  </si>
  <si>
    <t>Std Deduction</t>
  </si>
  <si>
    <t>Std Exemption</t>
  </si>
  <si>
    <t>Total Deduction</t>
  </si>
  <si>
    <t>Age of Breakeven</t>
  </si>
  <si>
    <t>Taxable SS Limits 2019</t>
  </si>
  <si>
    <t>Expected Retirement Age</t>
  </si>
  <si>
    <t>NO CONVERSION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</si>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</sst>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_(* #,##0.0_);_(* \(#,##0.0\);_(* &quot;-&quot;??_);_(@_)"/>
    <numFmt numFmtId="168" formatCode="#,##0.0_);[Red]\(#,##0.0\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F4148"/>
      <name val="Times New Roman"/>
      <family val="1"/>
    </font>
    <font>
      <b/>
      <sz val="10"/>
      <color rgb="FF005FB9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11"/>
      <name val="Arial"/>
      <family val="2"/>
    </font>
    <font>
      <u/>
      <sz val="10"/>
      <color indexed="12"/>
      <name val="Times New Roman"/>
      <family val="1"/>
    </font>
    <font>
      <sz val="10"/>
      <color rgb="FF333333"/>
      <name val="Times New Roman"/>
      <family val="1"/>
    </font>
    <font>
      <sz val="10"/>
      <color rgb="FFC0000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5" applyNumberFormat="0" applyAlignment="0" applyProtection="0"/>
    <xf numFmtId="0" fontId="12" fillId="6" borderId="16" applyNumberFormat="0" applyAlignment="0" applyProtection="0"/>
    <xf numFmtId="0" fontId="13" fillId="6" borderId="15" applyNumberFormat="0" applyAlignment="0" applyProtection="0"/>
    <xf numFmtId="0" fontId="14" fillId="0" borderId="17" applyNumberFormat="0" applyFill="0" applyAlignment="0" applyProtection="0"/>
    <xf numFmtId="0" fontId="4" fillId="7" borderId="18" applyNumberFormat="0" applyAlignment="0" applyProtection="0"/>
    <xf numFmtId="0" fontId="15" fillId="0" borderId="0" applyNumberFormat="0" applyFill="0" applyBorder="0" applyAlignment="0" applyProtection="0"/>
    <xf numFmtId="0" fontId="1" fillId="8" borderId="1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22" fillId="0" borderId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" fontId="23" fillId="0" borderId="0" applyFont="0" applyFill="0" applyBorder="0" applyAlignment="0" applyProtection="0"/>
    <xf numFmtId="6" fontId="23" fillId="0" borderId="0" applyNumberFormat="0" applyFont="0" applyFill="0" applyBorder="0" applyAlignment="0" applyProtection="0"/>
  </cellStyleXfs>
  <cellXfs count="241">
    <xf numFmtId="0" fontId="0" fillId="0" borderId="0" xfId="0"/>
    <xf numFmtId="0" fontId="22" fillId="35" borderId="0" xfId="46" applyFill="1"/>
    <xf numFmtId="0" fontId="24" fillId="36" borderId="33" xfId="46" applyFont="1" applyFill="1" applyBorder="1" applyAlignment="1">
      <alignment horizontal="center" vertical="center"/>
    </xf>
    <xf numFmtId="0" fontId="28" fillId="0" borderId="31" xfId="46" applyFont="1" applyBorder="1" applyAlignment="1">
      <alignment horizontal="center" vertical="center" wrapText="1"/>
    </xf>
    <xf numFmtId="0" fontId="28" fillId="0" borderId="0" xfId="46" applyFont="1" applyAlignment="1">
      <alignment horizontal="center" vertical="center" wrapText="1"/>
    </xf>
    <xf numFmtId="0" fontId="28" fillId="0" borderId="30" xfId="46" applyFont="1" applyBorder="1" applyAlignment="1">
      <alignment horizontal="center" vertical="center" wrapText="1"/>
    </xf>
    <xf numFmtId="0" fontId="24" fillId="36" borderId="32" xfId="46" applyFont="1" applyFill="1" applyBorder="1" applyAlignment="1">
      <alignment horizontal="center" vertical="center"/>
    </xf>
    <xf numFmtId="167" fontId="22" fillId="0" borderId="11" xfId="49" applyNumberFormat="1" applyBorder="1" applyAlignment="1">
      <alignment horizontal="center"/>
    </xf>
    <xf numFmtId="0" fontId="22" fillId="0" borderId="6" xfId="46" applyBorder="1" applyAlignment="1">
      <alignment horizontal="center"/>
    </xf>
    <xf numFmtId="0" fontId="22" fillId="0" borderId="10" xfId="46" applyBorder="1" applyAlignment="1">
      <alignment horizontal="center"/>
    </xf>
    <xf numFmtId="167" fontId="22" fillId="0" borderId="21" xfId="49" applyNumberFormat="1" applyBorder="1" applyAlignment="1">
      <alignment horizontal="center"/>
    </xf>
    <xf numFmtId="0" fontId="22" fillId="0" borderId="0" xfId="46" applyAlignment="1">
      <alignment horizontal="center"/>
    </xf>
    <xf numFmtId="0" fontId="22" fillId="0" borderId="26" xfId="46" applyBorder="1" applyAlignment="1">
      <alignment horizontal="center"/>
    </xf>
    <xf numFmtId="168" fontId="22" fillId="35" borderId="34" xfId="50" applyNumberFormat="1" applyFont="1" applyFill="1" applyBorder="1" applyAlignment="1" applyProtection="1">
      <alignment horizontal="center"/>
      <protection hidden="1"/>
    </xf>
    <xf numFmtId="38" fontId="22" fillId="35" borderId="47" xfId="51" applyNumberFormat="1" applyFont="1" applyFill="1" applyBorder="1" applyAlignment="1" applyProtection="1">
      <alignment horizontal="center"/>
      <protection hidden="1"/>
    </xf>
    <xf numFmtId="168" fontId="22" fillId="35" borderId="31" xfId="50" applyNumberFormat="1" applyFont="1" applyFill="1" applyBorder="1" applyAlignment="1" applyProtection="1">
      <alignment horizontal="center"/>
      <protection hidden="1"/>
    </xf>
    <xf numFmtId="38" fontId="22" fillId="35" borderId="48" xfId="51" applyNumberFormat="1" applyFont="1" applyFill="1" applyBorder="1" applyAlignment="1" applyProtection="1">
      <alignment horizontal="center"/>
      <protection hidden="1"/>
    </xf>
    <xf numFmtId="167" fontId="22" fillId="0" borderId="9" xfId="49" applyNumberFormat="1" applyBorder="1" applyAlignment="1">
      <alignment horizontal="center"/>
    </xf>
    <xf numFmtId="3" fontId="22" fillId="0" borderId="0" xfId="46" applyNumberFormat="1" applyAlignment="1">
      <alignment horizontal="center"/>
    </xf>
    <xf numFmtId="10" fontId="31" fillId="37" borderId="3" xfId="46" applyNumberFormat="1" applyFont="1" applyFill="1" applyBorder="1" applyAlignment="1">
      <alignment horizontal="center"/>
    </xf>
    <xf numFmtId="0" fontId="31" fillId="37" borderId="11" xfId="46" applyFont="1" applyFill="1" applyBorder="1" applyAlignment="1">
      <alignment horizontal="center"/>
    </xf>
    <xf numFmtId="10" fontId="31" fillId="37" borderId="6" xfId="46" applyNumberFormat="1" applyFont="1" applyFill="1" applyBorder="1" applyAlignment="1">
      <alignment horizontal="center"/>
    </xf>
    <xf numFmtId="0" fontId="31" fillId="37" borderId="6" xfId="46" applyFont="1" applyFill="1" applyBorder="1" applyAlignment="1">
      <alignment horizontal="center"/>
    </xf>
    <xf numFmtId="0" fontId="31" fillId="37" borderId="10" xfId="46" applyFont="1" applyFill="1" applyBorder="1" applyAlignment="1">
      <alignment horizontal="center"/>
    </xf>
    <xf numFmtId="0" fontId="31" fillId="37" borderId="25" xfId="46" applyFont="1" applyFill="1" applyBorder="1" applyAlignment="1">
      <alignment horizontal="center"/>
    </xf>
    <xf numFmtId="0" fontId="31" fillId="37" borderId="21" xfId="46" applyFont="1" applyFill="1" applyBorder="1" applyAlignment="1">
      <alignment horizontal="center"/>
    </xf>
    <xf numFmtId="0" fontId="31" fillId="37" borderId="0" xfId="46" applyFont="1" applyFill="1" applyAlignment="1">
      <alignment horizontal="center"/>
    </xf>
    <xf numFmtId="0" fontId="31" fillId="37" borderId="26" xfId="46" applyFont="1" applyFill="1" applyBorder="1" applyAlignment="1">
      <alignment horizontal="center"/>
    </xf>
    <xf numFmtId="0" fontId="22" fillId="35" borderId="49" xfId="46" applyFill="1" applyBorder="1" applyAlignment="1" applyProtection="1">
      <alignment horizontal="center"/>
      <protection hidden="1"/>
    </xf>
    <xf numFmtId="0" fontId="22" fillId="35" borderId="41" xfId="46" applyFill="1" applyBorder="1" applyAlignment="1" applyProtection="1">
      <alignment horizontal="center"/>
      <protection hidden="1"/>
    </xf>
    <xf numFmtId="0" fontId="31" fillId="37" borderId="1" xfId="46" applyFont="1" applyFill="1" applyBorder="1" applyAlignment="1">
      <alignment horizontal="center"/>
    </xf>
    <xf numFmtId="0" fontId="32" fillId="37" borderId="9" xfId="46" applyFont="1" applyFill="1" applyBorder="1" applyAlignment="1">
      <alignment horizontal="centerContinuous"/>
    </xf>
    <xf numFmtId="0" fontId="32" fillId="37" borderId="8" xfId="46" applyFont="1" applyFill="1" applyBorder="1" applyAlignment="1">
      <alignment horizontal="centerContinuous"/>
    </xf>
    <xf numFmtId="0" fontId="33" fillId="37" borderId="7" xfId="46" applyFont="1" applyFill="1" applyBorder="1" applyAlignment="1">
      <alignment horizontal="centerContinuous"/>
    </xf>
    <xf numFmtId="0" fontId="2" fillId="35" borderId="0" xfId="0" applyFont="1" applyFill="1" applyAlignment="1">
      <alignment horizontal="center" vertical="center"/>
    </xf>
    <xf numFmtId="164" fontId="21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28" fillId="35" borderId="0" xfId="46" applyFont="1" applyFill="1" applyAlignment="1">
      <alignment horizontal="center" vertical="center" wrapText="1"/>
    </xf>
    <xf numFmtId="9" fontId="27" fillId="35" borderId="0" xfId="46" applyNumberFormat="1" applyFont="1" applyFill="1" applyAlignment="1">
      <alignment horizontal="left" vertical="center" wrapText="1"/>
    </xf>
    <xf numFmtId="0" fontId="27" fillId="35" borderId="0" xfId="46" applyFont="1" applyFill="1" applyAlignment="1">
      <alignment horizontal="right" vertical="center" wrapText="1"/>
    </xf>
    <xf numFmtId="6" fontId="27" fillId="35" borderId="0" xfId="46" applyNumberFormat="1" applyFont="1" applyFill="1"/>
    <xf numFmtId="166" fontId="24" fillId="35" borderId="0" xfId="46" applyNumberFormat="1" applyFont="1" applyFill="1" applyAlignment="1">
      <alignment horizontal="center" vertical="center" wrapText="1"/>
    </xf>
    <xf numFmtId="166" fontId="24" fillId="35" borderId="0" xfId="46" applyNumberFormat="1" applyFont="1" applyFill="1" applyAlignment="1">
      <alignment horizontal="center" vertical="center"/>
    </xf>
    <xf numFmtId="8" fontId="24" fillId="35" borderId="0" xfId="46" applyNumberFormat="1" applyFont="1" applyFill="1" applyAlignment="1">
      <alignment horizontal="center" vertical="center"/>
    </xf>
    <xf numFmtId="6" fontId="27" fillId="35" borderId="0" xfId="46" applyNumberFormat="1" applyFont="1" applyFill="1" applyAlignment="1">
      <alignment horizontal="right" vertical="center" wrapText="1"/>
    </xf>
    <xf numFmtId="166" fontId="26" fillId="35" borderId="0" xfId="46" applyNumberFormat="1" applyFont="1" applyFill="1" applyAlignment="1">
      <alignment horizontal="center" vertical="top" wrapText="1"/>
    </xf>
    <xf numFmtId="0" fontId="25" fillId="35" borderId="0" xfId="46" applyFont="1" applyFill="1"/>
    <xf numFmtId="0" fontId="24" fillId="35" borderId="0" xfId="46" applyFont="1" applyFill="1" applyAlignment="1">
      <alignment horizontal="center" vertical="center"/>
    </xf>
    <xf numFmtId="0" fontId="30" fillId="35" borderId="0" xfId="46" applyFont="1" applyFill="1" applyAlignment="1">
      <alignment horizontal="center" vertical="center" wrapText="1"/>
    </xf>
    <xf numFmtId="0" fontId="37" fillId="35" borderId="0" xfId="43" applyFont="1" applyFill="1" applyAlignment="1" applyProtection="1"/>
    <xf numFmtId="165" fontId="25" fillId="34" borderId="25" xfId="46" applyNumberFormat="1" applyFont="1" applyFill="1" applyBorder="1"/>
    <xf numFmtId="0" fontId="25" fillId="34" borderId="31" xfId="46" applyFont="1" applyFill="1" applyBorder="1"/>
    <xf numFmtId="165" fontId="25" fillId="34" borderId="39" xfId="46" applyNumberFormat="1" applyFont="1" applyFill="1" applyBorder="1"/>
    <xf numFmtId="0" fontId="25" fillId="34" borderId="34" xfId="46" applyFont="1" applyFill="1" applyBorder="1"/>
    <xf numFmtId="165" fontId="25" fillId="35" borderId="0" xfId="46" applyNumberFormat="1" applyFont="1" applyFill="1"/>
    <xf numFmtId="43" fontId="25" fillId="35" borderId="0" xfId="46" applyNumberFormat="1" applyFont="1" applyFill="1"/>
    <xf numFmtId="165" fontId="24" fillId="34" borderId="25" xfId="46" applyNumberFormat="1" applyFont="1" applyFill="1" applyBorder="1"/>
    <xf numFmtId="165" fontId="24" fillId="34" borderId="39" xfId="46" applyNumberFormat="1" applyFont="1" applyFill="1" applyBorder="1"/>
    <xf numFmtId="0" fontId="24" fillId="35" borderId="0" xfId="46" applyFont="1" applyFill="1"/>
    <xf numFmtId="9" fontId="25" fillId="35" borderId="0" xfId="0" applyNumberFormat="1" applyFont="1" applyFill="1" applyAlignment="1">
      <alignment horizontal="center" vertical="center"/>
    </xf>
    <xf numFmtId="0" fontId="25" fillId="35" borderId="0" xfId="46" applyFont="1" applyFill="1" applyAlignment="1">
      <alignment horizontal="center" vertical="center"/>
    </xf>
    <xf numFmtId="10" fontId="25" fillId="35" borderId="0" xfId="46" applyNumberFormat="1" applyFont="1" applyFill="1" applyAlignment="1" applyProtection="1">
      <alignment horizontal="center" vertical="center"/>
      <protection locked="0"/>
    </xf>
    <xf numFmtId="0" fontId="0" fillId="35" borderId="0" xfId="0" applyFill="1" applyAlignment="1">
      <alignment horizontal="center" vertical="center"/>
    </xf>
    <xf numFmtId="6" fontId="0" fillId="35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 vertical="center" wrapText="1"/>
    </xf>
    <xf numFmtId="166" fontId="25" fillId="33" borderId="2" xfId="48" applyNumberFormat="1" applyFont="1" applyFill="1" applyBorder="1" applyAlignment="1" applyProtection="1">
      <alignment horizontal="center" vertical="center"/>
      <protection locked="0"/>
    </xf>
    <xf numFmtId="10" fontId="25" fillId="33" borderId="2" xfId="46" applyNumberFormat="1" applyFont="1" applyFill="1" applyBorder="1" applyAlignment="1" applyProtection="1">
      <alignment horizontal="center" vertical="center"/>
      <protection locked="0"/>
    </xf>
    <xf numFmtId="10" fontId="25" fillId="34" borderId="2" xfId="47" applyNumberFormat="1" applyFont="1" applyFill="1" applyBorder="1" applyAlignment="1">
      <alignment horizontal="center" vertical="center"/>
    </xf>
    <xf numFmtId="0" fontId="30" fillId="38" borderId="36" xfId="46" applyFont="1" applyFill="1" applyBorder="1" applyAlignment="1">
      <alignment horizontal="center" vertical="center" wrapText="1"/>
    </xf>
    <xf numFmtId="165" fontId="30" fillId="38" borderId="36" xfId="46" applyNumberFormat="1" applyFont="1" applyFill="1" applyBorder="1" applyAlignment="1">
      <alignment horizontal="center" vertical="center" wrapText="1"/>
    </xf>
    <xf numFmtId="165" fontId="30" fillId="38" borderId="37" xfId="46" applyNumberFormat="1" applyFont="1" applyFill="1" applyBorder="1" applyAlignment="1">
      <alignment horizontal="center" vertical="center" wrapText="1"/>
    </xf>
    <xf numFmtId="0" fontId="25" fillId="35" borderId="0" xfId="0" applyFont="1" applyFill="1"/>
    <xf numFmtId="0" fontId="25" fillId="38" borderId="2" xfId="0" applyFont="1" applyFill="1" applyBorder="1" applyAlignment="1">
      <alignment horizontal="center" vertical="center"/>
    </xf>
    <xf numFmtId="6" fontId="25" fillId="34" borderId="2" xfId="0" applyNumberFormat="1" applyFont="1" applyFill="1" applyBorder="1" applyAlignment="1">
      <alignment horizontal="center" vertical="center"/>
    </xf>
    <xf numFmtId="8" fontId="25" fillId="34" borderId="2" xfId="0" applyNumberFormat="1" applyFont="1" applyFill="1" applyBorder="1" applyAlignment="1">
      <alignment horizontal="center" vertical="center"/>
    </xf>
    <xf numFmtId="0" fontId="25" fillId="34" borderId="2" xfId="0" applyFont="1" applyFill="1" applyBorder="1" applyAlignment="1">
      <alignment horizontal="center" vertical="center"/>
    </xf>
    <xf numFmtId="0" fontId="34" fillId="34" borderId="1" xfId="46" applyFont="1" applyFill="1" applyBorder="1" applyAlignment="1">
      <alignment horizontal="center"/>
    </xf>
    <xf numFmtId="0" fontId="34" fillId="34" borderId="25" xfId="46" applyFont="1" applyFill="1" applyBorder="1" applyAlignment="1">
      <alignment horizontal="center"/>
    </xf>
    <xf numFmtId="0" fontId="34" fillId="34" borderId="3" xfId="46" applyFont="1" applyFill="1" applyBorder="1" applyAlignment="1">
      <alignment horizontal="center"/>
    </xf>
    <xf numFmtId="165" fontId="34" fillId="34" borderId="2" xfId="46" applyNumberFormat="1" applyFont="1" applyFill="1" applyBorder="1"/>
    <xf numFmtId="165" fontId="22" fillId="38" borderId="26" xfId="48" applyNumberFormat="1" applyFill="1" applyBorder="1"/>
    <xf numFmtId="165" fontId="22" fillId="38" borderId="0" xfId="48" applyNumberFormat="1" applyFill="1"/>
    <xf numFmtId="165" fontId="22" fillId="38" borderId="8" xfId="48" applyNumberFormat="1" applyFill="1" applyBorder="1"/>
    <xf numFmtId="165" fontId="22" fillId="38" borderId="21" xfId="48" applyNumberFormat="1" applyFill="1" applyBorder="1"/>
    <xf numFmtId="165" fontId="22" fillId="38" borderId="7" xfId="48" applyNumberFormat="1" applyFill="1" applyBorder="1"/>
    <xf numFmtId="165" fontId="22" fillId="38" borderId="10" xfId="48" applyNumberFormat="1" applyFill="1" applyBorder="1"/>
    <xf numFmtId="165" fontId="22" fillId="38" borderId="6" xfId="48" applyNumberFormat="1" applyFill="1" applyBorder="1"/>
    <xf numFmtId="165" fontId="22" fillId="38" borderId="11" xfId="48" applyNumberFormat="1" applyFill="1" applyBorder="1"/>
    <xf numFmtId="165" fontId="22" fillId="38" borderId="9" xfId="48" applyNumberFormat="1" applyFill="1" applyBorder="1"/>
    <xf numFmtId="10" fontId="25" fillId="34" borderId="2" xfId="46" applyNumberFormat="1" applyFont="1" applyFill="1" applyBorder="1" applyAlignment="1">
      <alignment horizontal="center" vertical="center"/>
    </xf>
    <xf numFmtId="10" fontId="25" fillId="34" borderId="3" xfId="47" applyNumberFormat="1" applyFont="1" applyFill="1" applyBorder="1" applyAlignment="1">
      <alignment horizontal="center" vertical="center"/>
    </xf>
    <xf numFmtId="166" fontId="25" fillId="33" borderId="3" xfId="46" applyNumberFormat="1" applyFont="1" applyFill="1" applyBorder="1" applyAlignment="1" applyProtection="1">
      <alignment horizontal="center" vertical="center"/>
      <protection locked="0"/>
    </xf>
    <xf numFmtId="3" fontId="25" fillId="33" borderId="2" xfId="46" applyNumberFormat="1" applyFont="1" applyFill="1" applyBorder="1" applyAlignment="1" applyProtection="1">
      <alignment horizontal="center" vertical="center"/>
      <protection locked="0"/>
    </xf>
    <xf numFmtId="3" fontId="25" fillId="33" borderId="3" xfId="46" applyNumberFormat="1" applyFont="1" applyFill="1" applyBorder="1" applyAlignment="1" applyProtection="1">
      <alignment horizontal="center" vertical="center"/>
      <protection locked="0"/>
    </xf>
    <xf numFmtId="164" fontId="25" fillId="33" borderId="2" xfId="0" applyNumberFormat="1" applyFont="1" applyFill="1" applyBorder="1" applyAlignment="1" applyProtection="1">
      <alignment horizontal="center"/>
      <protection locked="0"/>
    </xf>
    <xf numFmtId="6" fontId="25" fillId="33" borderId="2" xfId="0" applyNumberFormat="1" applyFont="1" applyFill="1" applyBorder="1" applyAlignment="1" applyProtection="1">
      <alignment horizontal="center"/>
      <protection locked="0"/>
    </xf>
    <xf numFmtId="9" fontId="25" fillId="33" borderId="2" xfId="0" applyNumberFormat="1" applyFont="1" applyFill="1" applyBorder="1" applyAlignment="1" applyProtection="1">
      <alignment horizontal="center" vertical="center"/>
      <protection locked="0"/>
    </xf>
    <xf numFmtId="6" fontId="25" fillId="33" borderId="2" xfId="0" applyNumberFormat="1" applyFont="1" applyFill="1" applyBorder="1" applyAlignment="1" applyProtection="1">
      <alignment horizontal="center" vertical="center"/>
      <protection locked="0"/>
    </xf>
    <xf numFmtId="0" fontId="29" fillId="38" borderId="2" xfId="0" applyFont="1" applyFill="1" applyBorder="1" applyAlignment="1">
      <alignment horizontal="center" vertical="center"/>
    </xf>
    <xf numFmtId="0" fontId="36" fillId="35" borderId="0" xfId="46" applyFont="1" applyFill="1"/>
    <xf numFmtId="0" fontId="32" fillId="35" borderId="0" xfId="46" applyFont="1" applyFill="1" applyAlignment="1">
      <alignment horizontal="centerContinuous"/>
    </xf>
    <xf numFmtId="0" fontId="31" fillId="35" borderId="0" xfId="46" applyFont="1" applyFill="1" applyAlignment="1">
      <alignment horizontal="center"/>
    </xf>
    <xf numFmtId="10" fontId="35" fillId="35" borderId="0" xfId="46" applyNumberFormat="1" applyFont="1" applyFill="1" applyAlignment="1">
      <alignment horizontal="center"/>
    </xf>
    <xf numFmtId="165" fontId="22" fillId="35" borderId="0" xfId="48" applyNumberFormat="1" applyFill="1"/>
    <xf numFmtId="0" fontId="22" fillId="35" borderId="0" xfId="46" applyFill="1" applyAlignment="1">
      <alignment horizontal="right"/>
    </xf>
    <xf numFmtId="0" fontId="33" fillId="35" borderId="0" xfId="46" applyFont="1" applyFill="1" applyAlignment="1">
      <alignment horizontal="centerContinuous"/>
    </xf>
    <xf numFmtId="10" fontId="31" fillId="35" borderId="0" xfId="46" applyNumberFormat="1" applyFont="1" applyFill="1" applyAlignment="1">
      <alignment horizontal="center"/>
    </xf>
    <xf numFmtId="165" fontId="22" fillId="38" borderId="2" xfId="48" applyNumberFormat="1" applyFill="1" applyBorder="1"/>
    <xf numFmtId="0" fontId="30" fillId="38" borderId="22" xfId="46" applyFont="1" applyFill="1" applyBorder="1" applyAlignment="1">
      <alignment horizontal="center" vertical="center"/>
    </xf>
    <xf numFmtId="166" fontId="30" fillId="38" borderId="24" xfId="46" applyNumberFormat="1" applyFont="1" applyFill="1" applyBorder="1" applyAlignment="1">
      <alignment horizontal="center" vertical="center"/>
    </xf>
    <xf numFmtId="9" fontId="30" fillId="39" borderId="30" xfId="46" applyNumberFormat="1" applyFont="1" applyFill="1" applyBorder="1" applyAlignment="1">
      <alignment horizontal="center" vertical="center" wrapText="1"/>
    </xf>
    <xf numFmtId="166" fontId="24" fillId="39" borderId="0" xfId="46" applyNumberFormat="1" applyFont="1" applyFill="1" applyAlignment="1">
      <alignment horizontal="center" vertical="center"/>
    </xf>
    <xf numFmtId="8" fontId="24" fillId="39" borderId="31" xfId="46" applyNumberFormat="1" applyFont="1" applyFill="1" applyBorder="1" applyAlignment="1">
      <alignment horizontal="center" vertical="center"/>
    </xf>
    <xf numFmtId="8" fontId="24" fillId="39" borderId="45" xfId="46" applyNumberFormat="1" applyFont="1" applyFill="1" applyBorder="1" applyAlignment="1">
      <alignment horizontal="center" vertical="center"/>
    </xf>
    <xf numFmtId="9" fontId="30" fillId="40" borderId="30" xfId="46" applyNumberFormat="1" applyFont="1" applyFill="1" applyBorder="1" applyAlignment="1">
      <alignment horizontal="center" vertical="center" wrapText="1"/>
    </xf>
    <xf numFmtId="8" fontId="24" fillId="40" borderId="31" xfId="46" applyNumberFormat="1" applyFont="1" applyFill="1" applyBorder="1" applyAlignment="1">
      <alignment horizontal="center" vertical="center"/>
    </xf>
    <xf numFmtId="8" fontId="24" fillId="40" borderId="45" xfId="46" applyNumberFormat="1" applyFont="1" applyFill="1" applyBorder="1" applyAlignment="1">
      <alignment horizontal="center" vertical="center"/>
    </xf>
    <xf numFmtId="8" fontId="24" fillId="40" borderId="44" xfId="46" applyNumberFormat="1" applyFont="1" applyFill="1" applyBorder="1" applyAlignment="1">
      <alignment horizontal="center" vertical="center"/>
    </xf>
    <xf numFmtId="8" fontId="24" fillId="40" borderId="43" xfId="46" applyNumberFormat="1" applyFont="1" applyFill="1" applyBorder="1" applyAlignment="1">
      <alignment horizontal="center" vertical="center"/>
    </xf>
    <xf numFmtId="9" fontId="24" fillId="39" borderId="30" xfId="46" applyNumberFormat="1" applyFont="1" applyFill="1" applyBorder="1" applyAlignment="1">
      <alignment horizontal="center" vertical="center" wrapText="1"/>
    </xf>
    <xf numFmtId="8" fontId="24" fillId="39" borderId="43" xfId="46" applyNumberFormat="1" applyFont="1" applyFill="1" applyBorder="1" applyAlignment="1">
      <alignment horizontal="center" vertical="center"/>
    </xf>
    <xf numFmtId="8" fontId="24" fillId="38" borderId="42" xfId="46" applyNumberFormat="1" applyFont="1" applyFill="1" applyBorder="1" applyAlignment="1">
      <alignment horizontal="center" vertical="center"/>
    </xf>
    <xf numFmtId="166" fontId="29" fillId="38" borderId="46" xfId="48" applyNumberFormat="1" applyFont="1" applyFill="1" applyBorder="1" applyAlignment="1">
      <alignment horizontal="center" vertical="center"/>
    </xf>
    <xf numFmtId="0" fontId="28" fillId="0" borderId="51" xfId="46" applyFont="1" applyBorder="1" applyAlignment="1">
      <alignment horizontal="center" vertical="center" wrapText="1"/>
    </xf>
    <xf numFmtId="166" fontId="24" fillId="39" borderId="25" xfId="46" applyNumberFormat="1" applyFont="1" applyFill="1" applyBorder="1" applyAlignment="1">
      <alignment horizontal="center" vertical="center" wrapText="1"/>
    </xf>
    <xf numFmtId="166" fontId="24" fillId="40" borderId="25" xfId="46" applyNumberFormat="1" applyFont="1" applyFill="1" applyBorder="1" applyAlignment="1">
      <alignment horizontal="center" vertical="center" wrapText="1"/>
    </xf>
    <xf numFmtId="166" fontId="24" fillId="39" borderId="25" xfId="46" applyNumberFormat="1" applyFont="1" applyFill="1" applyBorder="1" applyAlignment="1">
      <alignment horizontal="center" vertical="center"/>
    </xf>
    <xf numFmtId="166" fontId="24" fillId="40" borderId="25" xfId="46" applyNumberFormat="1" applyFont="1" applyFill="1" applyBorder="1" applyAlignment="1">
      <alignment horizontal="center" vertical="center"/>
    </xf>
    <xf numFmtId="166" fontId="24" fillId="39" borderId="26" xfId="48" applyNumberFormat="1" applyFont="1" applyFill="1" applyBorder="1" applyAlignment="1">
      <alignment horizontal="center" vertical="center" wrapText="1"/>
    </xf>
    <xf numFmtId="166" fontId="24" fillId="40" borderId="26" xfId="48" applyNumberFormat="1" applyFont="1" applyFill="1" applyBorder="1" applyAlignment="1">
      <alignment horizontal="center" vertical="center" wrapText="1"/>
    </xf>
    <xf numFmtId="166" fontId="24" fillId="39" borderId="25" xfId="48" applyNumberFormat="1" applyFont="1" applyFill="1" applyBorder="1" applyAlignment="1">
      <alignment horizontal="center" vertical="center" wrapText="1"/>
    </xf>
    <xf numFmtId="166" fontId="24" fillId="40" borderId="25" xfId="48" applyNumberFormat="1" applyFont="1" applyFill="1" applyBorder="1" applyAlignment="1">
      <alignment horizontal="center" vertical="center" wrapText="1"/>
    </xf>
    <xf numFmtId="6" fontId="24" fillId="39" borderId="26" xfId="46" applyNumberFormat="1" applyFont="1" applyFill="1" applyBorder="1" applyAlignment="1">
      <alignment horizontal="center" vertical="center" wrapText="1"/>
    </xf>
    <xf numFmtId="6" fontId="24" fillId="39" borderId="25" xfId="46" applyNumberFormat="1" applyFont="1" applyFill="1" applyBorder="1" applyAlignment="1">
      <alignment horizontal="center" vertical="center" wrapText="1"/>
    </xf>
    <xf numFmtId="0" fontId="28" fillId="0" borderId="53" xfId="46" applyFont="1" applyBorder="1" applyAlignment="1">
      <alignment horizontal="center" vertical="center" wrapText="1"/>
    </xf>
    <xf numFmtId="8" fontId="24" fillId="39" borderId="54" xfId="46" applyNumberFormat="1" applyFont="1" applyFill="1" applyBorder="1" applyAlignment="1">
      <alignment horizontal="center" vertical="center"/>
    </xf>
    <xf numFmtId="8" fontId="24" fillId="39" borderId="55" xfId="46" applyNumberFormat="1" applyFont="1" applyFill="1" applyBorder="1" applyAlignment="1">
      <alignment horizontal="center" vertical="center"/>
    </xf>
    <xf numFmtId="8" fontId="24" fillId="38" borderId="56" xfId="46" applyNumberFormat="1" applyFont="1" applyFill="1" applyBorder="1" applyAlignment="1">
      <alignment horizontal="center" vertical="center"/>
    </xf>
    <xf numFmtId="166" fontId="29" fillId="38" borderId="46" xfId="46" applyNumberFormat="1" applyFont="1" applyFill="1" applyBorder="1" applyAlignment="1">
      <alignment horizontal="center" vertical="center"/>
    </xf>
    <xf numFmtId="0" fontId="28" fillId="0" borderId="45" xfId="46" applyFont="1" applyBorder="1" applyAlignment="1">
      <alignment horizontal="center" vertical="center" wrapText="1"/>
    </xf>
    <xf numFmtId="0" fontId="28" fillId="35" borderId="0" xfId="46" applyFont="1" applyFill="1" applyAlignment="1">
      <alignment horizontal="left" vertical="center" wrapText="1"/>
    </xf>
    <xf numFmtId="8" fontId="25" fillId="35" borderId="0" xfId="46" applyNumberFormat="1" applyFont="1" applyFill="1"/>
    <xf numFmtId="166" fontId="25" fillId="35" borderId="0" xfId="46" applyNumberFormat="1" applyFont="1" applyFill="1"/>
    <xf numFmtId="0" fontId="38" fillId="35" borderId="0" xfId="46" applyFont="1" applyFill="1"/>
    <xf numFmtId="0" fontId="24" fillId="35" borderId="46" xfId="46" applyFont="1" applyFill="1" applyBorder="1" applyAlignment="1">
      <alignment horizontal="center" wrapText="1"/>
    </xf>
    <xf numFmtId="0" fontId="24" fillId="35" borderId="42" xfId="46" applyFont="1" applyFill="1" applyBorder="1" applyAlignment="1">
      <alignment horizontal="center" vertical="center" wrapText="1"/>
    </xf>
    <xf numFmtId="0" fontId="24" fillId="35" borderId="0" xfId="46" applyFont="1" applyFill="1" applyAlignment="1">
      <alignment horizontal="center" vertical="center" wrapText="1"/>
    </xf>
    <xf numFmtId="6" fontId="25" fillId="35" borderId="0" xfId="46" applyNumberFormat="1" applyFont="1" applyFill="1"/>
    <xf numFmtId="0" fontId="29" fillId="35" borderId="0" xfId="0" applyFont="1" applyFill="1" applyAlignment="1">
      <alignment horizontal="center"/>
    </xf>
    <xf numFmtId="6" fontId="29" fillId="35" borderId="0" xfId="0" applyNumberFormat="1" applyFont="1" applyFill="1" applyAlignment="1">
      <alignment horizontal="center"/>
    </xf>
    <xf numFmtId="9" fontId="29" fillId="35" borderId="0" xfId="0" applyNumberFormat="1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164" fontId="25" fillId="38" borderId="2" xfId="0" applyNumberFormat="1" applyFont="1" applyFill="1" applyBorder="1" applyAlignment="1">
      <alignment horizontal="center" vertical="center"/>
    </xf>
    <xf numFmtId="164" fontId="25" fillId="33" borderId="2" xfId="0" applyNumberFormat="1" applyFont="1" applyFill="1" applyBorder="1" applyAlignment="1" applyProtection="1">
      <alignment horizontal="center" vertical="center"/>
      <protection locked="0"/>
    </xf>
    <xf numFmtId="10" fontId="25" fillId="35" borderId="0" xfId="46" applyNumberFormat="1" applyFont="1" applyFill="1" applyAlignment="1">
      <alignment horizontal="center" vertical="center"/>
    </xf>
    <xf numFmtId="0" fontId="25" fillId="33" borderId="2" xfId="0" applyFont="1" applyFill="1" applyBorder="1" applyAlignment="1" applyProtection="1">
      <alignment horizontal="center" vertical="center"/>
      <protection locked="0"/>
    </xf>
    <xf numFmtId="0" fontId="29" fillId="38" borderId="2" xfId="0" applyFont="1" applyFill="1" applyBorder="1" applyAlignment="1">
      <alignment horizontal="center" vertical="center" wrapText="1"/>
    </xf>
    <xf numFmtId="9" fontId="30" fillId="35" borderId="30" xfId="46" applyNumberFormat="1" applyFont="1" applyFill="1" applyBorder="1" applyAlignment="1">
      <alignment horizontal="center" vertical="center" wrapText="1"/>
    </xf>
    <xf numFmtId="166" fontId="24" fillId="35" borderId="26" xfId="48" applyNumberFormat="1" applyFont="1" applyFill="1" applyBorder="1" applyAlignment="1">
      <alignment horizontal="center" vertical="center" wrapText="1"/>
    </xf>
    <xf numFmtId="166" fontId="24" fillId="35" borderId="25" xfId="48" applyNumberFormat="1" applyFont="1" applyFill="1" applyBorder="1" applyAlignment="1">
      <alignment horizontal="center" vertical="center" wrapText="1"/>
    </xf>
    <xf numFmtId="166" fontId="24" fillId="35" borderId="25" xfId="46" applyNumberFormat="1" applyFont="1" applyFill="1" applyBorder="1" applyAlignment="1">
      <alignment horizontal="center" vertical="center" wrapText="1"/>
    </xf>
    <xf numFmtId="166" fontId="24" fillId="35" borderId="25" xfId="46" applyNumberFormat="1" applyFont="1" applyFill="1" applyBorder="1" applyAlignment="1">
      <alignment horizontal="center" vertical="center"/>
    </xf>
    <xf numFmtId="8" fontId="24" fillId="35" borderId="31" xfId="46" applyNumberFormat="1" applyFont="1" applyFill="1" applyBorder="1" applyAlignment="1">
      <alignment horizontal="center" vertical="center"/>
    </xf>
    <xf numFmtId="8" fontId="24" fillId="35" borderId="45" xfId="46" applyNumberFormat="1" applyFont="1" applyFill="1" applyBorder="1" applyAlignment="1">
      <alignment horizontal="center" vertical="center"/>
    </xf>
    <xf numFmtId="9" fontId="24" fillId="35" borderId="30" xfId="46" applyNumberFormat="1" applyFont="1" applyFill="1" applyBorder="1" applyAlignment="1">
      <alignment horizontal="center" vertical="center" wrapText="1"/>
    </xf>
    <xf numFmtId="6" fontId="24" fillId="35" borderId="26" xfId="46" applyNumberFormat="1" applyFont="1" applyFill="1" applyBorder="1" applyAlignment="1">
      <alignment horizontal="center" vertical="center" wrapText="1"/>
    </xf>
    <xf numFmtId="6" fontId="24" fillId="35" borderId="25" xfId="46" applyNumberFormat="1" applyFont="1" applyFill="1" applyBorder="1" applyAlignment="1">
      <alignment horizontal="center" vertical="center" wrapText="1"/>
    </xf>
    <xf numFmtId="8" fontId="24" fillId="35" borderId="54" xfId="46" applyNumberFormat="1" applyFont="1" applyFill="1" applyBorder="1" applyAlignment="1">
      <alignment horizontal="center" vertical="center"/>
    </xf>
    <xf numFmtId="9" fontId="39" fillId="35" borderId="0" xfId="1" applyFont="1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29" fillId="35" borderId="2" xfId="0" applyFont="1" applyFill="1" applyBorder="1" applyAlignment="1">
      <alignment horizontal="center" vertical="center"/>
    </xf>
    <xf numFmtId="6" fontId="29" fillId="35" borderId="0" xfId="0" applyNumberFormat="1" applyFont="1" applyFill="1" applyAlignment="1">
      <alignment horizontal="center" vertical="center"/>
    </xf>
    <xf numFmtId="6" fontId="29" fillId="35" borderId="2" xfId="0" applyNumberFormat="1" applyFont="1" applyFill="1" applyBorder="1" applyAlignment="1">
      <alignment horizontal="center" vertical="center"/>
    </xf>
    <xf numFmtId="9" fontId="29" fillId="35" borderId="2" xfId="0" applyNumberFormat="1" applyFont="1" applyFill="1" applyBorder="1" applyAlignment="1">
      <alignment horizontal="center" vertical="center"/>
    </xf>
    <xf numFmtId="10" fontId="29" fillId="35" borderId="0" xfId="0" applyNumberFormat="1" applyFont="1" applyFill="1" applyAlignment="1">
      <alignment horizontal="center" vertical="center"/>
    </xf>
    <xf numFmtId="164" fontId="29" fillId="35" borderId="0" xfId="0" applyNumberFormat="1" applyFont="1" applyFill="1" applyAlignment="1">
      <alignment horizontal="center" vertical="center"/>
    </xf>
    <xf numFmtId="6" fontId="25" fillId="35" borderId="0" xfId="0" applyNumberFormat="1" applyFont="1" applyFill="1" applyAlignment="1">
      <alignment horizontal="center" vertical="center"/>
    </xf>
    <xf numFmtId="0" fontId="29" fillId="35" borderId="4" xfId="0" applyFont="1" applyFill="1" applyBorder="1" applyAlignment="1">
      <alignment horizontal="center" vertical="center"/>
    </xf>
    <xf numFmtId="0" fontId="29" fillId="35" borderId="0" xfId="0" quotePrefix="1" applyFont="1" applyFill="1" applyAlignment="1">
      <alignment horizontal="center" vertical="center"/>
    </xf>
    <xf numFmtId="164" fontId="25" fillId="35" borderId="2" xfId="0" applyNumberFormat="1" applyFont="1" applyFill="1" applyBorder="1" applyAlignment="1">
      <alignment horizontal="center" vertical="center"/>
    </xf>
    <xf numFmtId="6" fontId="25" fillId="35" borderId="2" xfId="0" applyNumberFormat="1" applyFont="1" applyFill="1" applyBorder="1" applyAlignment="1">
      <alignment horizontal="center" vertical="center"/>
    </xf>
    <xf numFmtId="10" fontId="25" fillId="35" borderId="2" xfId="0" applyNumberFormat="1" applyFont="1" applyFill="1" applyBorder="1" applyAlignment="1">
      <alignment horizontal="center" vertical="center"/>
    </xf>
    <xf numFmtId="164" fontId="30" fillId="35" borderId="2" xfId="0" applyNumberFormat="1" applyFont="1" applyFill="1" applyBorder="1" applyAlignment="1">
      <alignment horizontal="center" vertical="center"/>
    </xf>
    <xf numFmtId="10" fontId="30" fillId="35" borderId="2" xfId="0" applyNumberFormat="1" applyFont="1" applyFill="1" applyBorder="1" applyAlignment="1">
      <alignment horizontal="center" vertical="center"/>
    </xf>
    <xf numFmtId="164" fontId="24" fillId="35" borderId="2" xfId="0" applyNumberFormat="1" applyFont="1" applyFill="1" applyBorder="1" applyAlignment="1">
      <alignment horizontal="center" vertical="center"/>
    </xf>
    <xf numFmtId="6" fontId="25" fillId="39" borderId="2" xfId="0" applyNumberFormat="1" applyFont="1" applyFill="1" applyBorder="1" applyAlignment="1">
      <alignment horizontal="center" vertical="center"/>
    </xf>
    <xf numFmtId="9" fontId="29" fillId="39" borderId="2" xfId="0" applyNumberFormat="1" applyFont="1" applyFill="1" applyBorder="1" applyAlignment="1">
      <alignment horizontal="center" vertical="center"/>
    </xf>
    <xf numFmtId="164" fontId="29" fillId="38" borderId="2" xfId="0" applyNumberFormat="1" applyFont="1" applyFill="1" applyBorder="1" applyAlignment="1">
      <alignment horizontal="center" vertical="center"/>
    </xf>
    <xf numFmtId="9" fontId="29" fillId="38" borderId="2" xfId="0" applyNumberFormat="1" applyFont="1" applyFill="1" applyBorder="1" applyAlignment="1">
      <alignment horizontal="center" vertical="center" wrapText="1"/>
    </xf>
    <xf numFmtId="9" fontId="29" fillId="38" borderId="2" xfId="0" applyNumberFormat="1" applyFont="1" applyFill="1" applyBorder="1" applyAlignment="1">
      <alignment horizontal="center" vertical="center"/>
    </xf>
    <xf numFmtId="164" fontId="29" fillId="38" borderId="2" xfId="0" applyNumberFormat="1" applyFont="1" applyFill="1" applyBorder="1" applyAlignment="1">
      <alignment horizontal="center" vertical="center" wrapText="1"/>
    </xf>
    <xf numFmtId="164" fontId="25" fillId="35" borderId="0" xfId="0" applyNumberFormat="1" applyFont="1" applyFill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3" xfId="0" applyFont="1" applyFill="1" applyBorder="1" applyAlignment="1">
      <alignment horizontal="center" vertical="center"/>
    </xf>
    <xf numFmtId="10" fontId="24" fillId="35" borderId="2" xfId="0" applyNumberFormat="1" applyFont="1" applyFill="1" applyBorder="1" applyAlignment="1">
      <alignment horizontal="center" vertical="center"/>
    </xf>
    <xf numFmtId="164" fontId="30" fillId="35" borderId="0" xfId="0" applyNumberFormat="1" applyFont="1" applyFill="1" applyAlignment="1">
      <alignment horizontal="center" vertical="center"/>
    </xf>
    <xf numFmtId="10" fontId="30" fillId="35" borderId="0" xfId="0" applyNumberFormat="1" applyFont="1" applyFill="1" applyAlignment="1">
      <alignment horizontal="center" vertical="center"/>
    </xf>
    <xf numFmtId="164" fontId="24" fillId="35" borderId="0" xfId="0" applyNumberFormat="1" applyFont="1" applyFill="1" applyAlignment="1">
      <alignment horizontal="center" vertical="center"/>
    </xf>
    <xf numFmtId="1" fontId="25" fillId="34" borderId="3" xfId="46" applyNumberFormat="1" applyFont="1" applyFill="1" applyBorder="1" applyAlignment="1">
      <alignment horizontal="center" vertical="center"/>
    </xf>
    <xf numFmtId="0" fontId="29" fillId="38" borderId="46" xfId="46" applyFont="1" applyFill="1" applyBorder="1" applyAlignment="1">
      <alignment horizontal="center" vertical="center"/>
    </xf>
    <xf numFmtId="0" fontId="25" fillId="34" borderId="3" xfId="46" applyFont="1" applyFill="1" applyBorder="1" applyAlignment="1">
      <alignment horizontal="center" vertical="center"/>
    </xf>
    <xf numFmtId="0" fontId="25" fillId="34" borderId="2" xfId="46" applyFont="1" applyFill="1" applyBorder="1" applyAlignment="1">
      <alignment horizontal="center" vertical="center"/>
    </xf>
    <xf numFmtId="0" fontId="24" fillId="34" borderId="30" xfId="46" applyFont="1" applyFill="1" applyBorder="1" applyAlignment="1">
      <alignment horizontal="center"/>
    </xf>
    <xf numFmtId="0" fontId="24" fillId="34" borderId="0" xfId="46" applyFont="1" applyFill="1" applyAlignment="1">
      <alignment horizontal="center"/>
    </xf>
    <xf numFmtId="0" fontId="24" fillId="34" borderId="21" xfId="46" applyFont="1" applyFill="1" applyBorder="1" applyAlignment="1">
      <alignment horizontal="center"/>
    </xf>
    <xf numFmtId="0" fontId="24" fillId="34" borderId="32" xfId="46" applyFont="1" applyFill="1" applyBorder="1" applyAlignment="1">
      <alignment horizontal="center"/>
    </xf>
    <xf numFmtId="0" fontId="24" fillId="34" borderId="33" xfId="46" applyFont="1" applyFill="1" applyBorder="1" applyAlignment="1">
      <alignment horizontal="center"/>
    </xf>
    <xf numFmtId="0" fontId="24" fillId="34" borderId="38" xfId="46" applyFont="1" applyFill="1" applyBorder="1" applyAlignment="1">
      <alignment horizontal="center"/>
    </xf>
    <xf numFmtId="0" fontId="29" fillId="38" borderId="22" xfId="46" applyFont="1" applyFill="1" applyBorder="1" applyAlignment="1">
      <alignment horizontal="center" vertical="center"/>
    </xf>
    <xf numFmtId="0" fontId="29" fillId="38" borderId="23" xfId="46" applyFont="1" applyFill="1" applyBorder="1" applyAlignment="1">
      <alignment horizontal="center" vertical="center"/>
    </xf>
    <xf numFmtId="0" fontId="29" fillId="38" borderId="24" xfId="46" applyFont="1" applyFill="1" applyBorder="1" applyAlignment="1">
      <alignment horizontal="center" vertical="center"/>
    </xf>
    <xf numFmtId="0" fontId="29" fillId="38" borderId="27" xfId="46" applyFont="1" applyFill="1" applyBorder="1" applyAlignment="1">
      <alignment horizontal="center" vertical="center"/>
    </xf>
    <xf numFmtId="0" fontId="29" fillId="38" borderId="28" xfId="46" applyFont="1" applyFill="1" applyBorder="1" applyAlignment="1">
      <alignment horizontal="center" vertical="center"/>
    </xf>
    <xf numFmtId="0" fontId="29" fillId="38" borderId="29" xfId="46" applyFont="1" applyFill="1" applyBorder="1" applyAlignment="1">
      <alignment horizontal="center" vertical="center"/>
    </xf>
    <xf numFmtId="0" fontId="29" fillId="38" borderId="32" xfId="46" applyFont="1" applyFill="1" applyBorder="1" applyAlignment="1">
      <alignment horizontal="center" vertical="center"/>
    </xf>
    <xf numFmtId="0" fontId="29" fillId="38" borderId="33" xfId="46" applyFont="1" applyFill="1" applyBorder="1" applyAlignment="1">
      <alignment horizontal="center" vertical="center"/>
    </xf>
    <xf numFmtId="0" fontId="29" fillId="38" borderId="34" xfId="46" applyFont="1" applyFill="1" applyBorder="1" applyAlignment="1">
      <alignment horizontal="center" vertical="center"/>
    </xf>
    <xf numFmtId="0" fontId="25" fillId="34" borderId="2" xfId="46" applyFont="1" applyFill="1" applyBorder="1" applyAlignment="1">
      <alignment horizontal="center"/>
    </xf>
    <xf numFmtId="9" fontId="25" fillId="34" borderId="2" xfId="0" applyNumberFormat="1" applyFont="1" applyFill="1" applyBorder="1" applyAlignment="1">
      <alignment horizontal="center" vertical="center"/>
    </xf>
    <xf numFmtId="164" fontId="25" fillId="34" borderId="2" xfId="0" applyNumberFormat="1" applyFont="1" applyFill="1" applyBorder="1" applyAlignment="1">
      <alignment horizontal="center"/>
    </xf>
    <xf numFmtId="0" fontId="30" fillId="38" borderId="41" xfId="46" applyFont="1" applyFill="1" applyBorder="1" applyAlignment="1">
      <alignment horizontal="center" vertical="center"/>
    </xf>
    <xf numFmtId="0" fontId="30" fillId="38" borderId="4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33" fillId="37" borderId="7" xfId="46" applyFont="1" applyFill="1" applyBorder="1" applyAlignment="1">
      <alignment horizontal="center"/>
    </xf>
    <xf numFmtId="0" fontId="33" fillId="37" borderId="8" xfId="46" applyFont="1" applyFill="1" applyBorder="1" applyAlignment="1">
      <alignment horizontal="center"/>
    </xf>
    <xf numFmtId="0" fontId="33" fillId="37" borderId="9" xfId="46" applyFont="1" applyFill="1" applyBorder="1" applyAlignment="1">
      <alignment horizontal="center"/>
    </xf>
    <xf numFmtId="0" fontId="31" fillId="37" borderId="1" xfId="46" applyFont="1" applyFill="1" applyBorder="1" applyAlignment="1">
      <alignment horizontal="center" wrapText="1"/>
    </xf>
    <xf numFmtId="0" fontId="31" fillId="37" borderId="25" xfId="46" applyFont="1" applyFill="1" applyBorder="1" applyAlignment="1">
      <alignment horizontal="center" wrapText="1"/>
    </xf>
    <xf numFmtId="0" fontId="29" fillId="35" borderId="0" xfId="0" applyFont="1" applyFill="1" applyAlignment="1">
      <alignment horizontal="center"/>
    </xf>
    <xf numFmtId="0" fontId="28" fillId="0" borderId="52" xfId="46" applyFont="1" applyBorder="1" applyAlignment="1">
      <alignment horizontal="center" vertical="center" wrapText="1"/>
    </xf>
    <xf numFmtId="0" fontId="28" fillId="0" borderId="50" xfId="46" applyFont="1" applyBorder="1" applyAlignment="1">
      <alignment horizontal="center" vertical="center" wrapText="1"/>
    </xf>
    <xf numFmtId="0" fontId="30" fillId="38" borderId="22" xfId="46" applyFont="1" applyFill="1" applyBorder="1" applyAlignment="1">
      <alignment horizontal="center" vertical="center"/>
    </xf>
    <xf numFmtId="0" fontId="30" fillId="38" borderId="23" xfId="46" applyFont="1" applyFill="1" applyBorder="1" applyAlignment="1">
      <alignment horizontal="center" vertical="center"/>
    </xf>
    <xf numFmtId="0" fontId="30" fillId="38" borderId="24" xfId="46" applyFont="1" applyFill="1" applyBorder="1" applyAlignment="1">
      <alignment horizontal="center" vertical="center"/>
    </xf>
    <xf numFmtId="0" fontId="30" fillId="38" borderId="22" xfId="46" applyFont="1" applyFill="1" applyBorder="1" applyAlignment="1">
      <alignment horizontal="center" vertical="center" wrapText="1"/>
    </xf>
    <xf numFmtId="0" fontId="30" fillId="38" borderId="23" xfId="46" applyFont="1" applyFill="1" applyBorder="1" applyAlignment="1">
      <alignment horizontal="center" vertical="center" wrapText="1"/>
    </xf>
    <xf numFmtId="0" fontId="30" fillId="38" borderId="24" xfId="46" applyFont="1" applyFill="1" applyBorder="1" applyAlignment="1">
      <alignment horizontal="center" vertical="center" wrapText="1"/>
    </xf>
    <xf numFmtId="0" fontId="29" fillId="38" borderId="4" xfId="0" applyFont="1" applyFill="1" applyBorder="1" applyAlignment="1">
      <alignment horizontal="center" vertical="center"/>
    </xf>
    <xf numFmtId="0" fontId="29" fillId="38" borderId="5" xfId="0" applyFont="1" applyFill="1" applyBorder="1" applyAlignment="1">
      <alignment horizontal="center" vertic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9" xr:uid="{F95E58B6-203B-4C78-A7CC-DF658E77129F}"/>
    <cellStyle name="Comma0" xfId="51" xr:uid="{56F1E0D7-81EF-4364-BA3C-B3428DAA5B5D}"/>
    <cellStyle name="Currency 2" xfId="48" xr:uid="{077C72D3-7D98-4B36-834C-715942FF2FA0}"/>
    <cellStyle name="Explanatory Text" xfId="17" builtinId="53" customBuiltin="1"/>
    <cellStyle name="Fixed" xfId="50" xr:uid="{BC660FB5-5E69-4FAA-AE36-42D00CC332C8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xr:uid="{00000000-0005-0000-0000-000021000000}"/>
    <cellStyle name="Hyperlink 3" xfId="43" xr:uid="{00000000-0005-0000-0000-000022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27000000}"/>
    <cellStyle name="Normal 3" xfId="46" xr:uid="{38370DCC-8893-4288-A95D-10DB9C50386C}"/>
    <cellStyle name="Note" xfId="16" builtinId="10" customBuiltin="1"/>
    <cellStyle name="Output" xfId="11" builtinId="21" customBuiltin="1"/>
    <cellStyle name="Percent" xfId="1" builtinId="5"/>
    <cellStyle name="Percent 2" xfId="47" xr:uid="{75C8134D-CAAB-4FD3-8D55-3636EADD5062}"/>
    <cellStyle name="Title" xfId="44" xr:uid="{00000000-0005-0000-0000-00002B000000}"/>
    <cellStyle name="Total" xfId="18" builtinId="25" customBuiltin="1"/>
    <cellStyle name="Warning Text" xfId="15" builtinId="11" customBuiltin="1"/>
  </cellStyles>
  <dxfs count="19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fgColor auto="1"/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66"/>
      <color rgb="FFFFFFDD"/>
      <color rgb="FFFFB600"/>
      <color rgb="FFC5FFC5"/>
      <color rgb="FF8BFFBF"/>
      <color rgb="FFFF9393"/>
      <color rgb="FFFFB9B9"/>
      <color rgb="FFFFE5E5"/>
      <color rgb="FFFF7D00"/>
      <color rgb="FFFFA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Single</a:t>
            </a:r>
          </a:p>
        </c:rich>
      </c:tx>
      <c:layout>
        <c:manualLayout>
          <c:xMode val="edge"/>
          <c:yMode val="edge"/>
          <c:x val="0.46409524678155134"/>
          <c:y val="3.1032350249490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255663324123111E-2"/>
          <c:y val="3.7626521643821201E-2"/>
          <c:w val="0.92040783464223141"/>
          <c:h val="0.73970782022690673"/>
        </c:manualLayout>
      </c:layout>
      <c:lineChart>
        <c:grouping val="standard"/>
        <c:varyColors val="0"/>
        <c:ser>
          <c:idx val="1"/>
          <c:order val="0"/>
          <c:tx>
            <c:v>Single</c:v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Single!$C$25:$C$525</c:f>
              <c:numCache>
                <c:formatCode>"$"#,##0</c:formatCode>
                <c:ptCount val="501"/>
                <c:pt idx="0">
                  <c:v>10000</c:v>
                </c:pt>
                <c:pt idx="1">
                  <c:v>10120</c:v>
                </c:pt>
                <c:pt idx="2">
                  <c:v>10240</c:v>
                </c:pt>
                <c:pt idx="3">
                  <c:v>10360</c:v>
                </c:pt>
                <c:pt idx="4">
                  <c:v>10480</c:v>
                </c:pt>
                <c:pt idx="5">
                  <c:v>10600</c:v>
                </c:pt>
                <c:pt idx="6">
                  <c:v>10720</c:v>
                </c:pt>
                <c:pt idx="7">
                  <c:v>10840</c:v>
                </c:pt>
                <c:pt idx="8">
                  <c:v>10960</c:v>
                </c:pt>
                <c:pt idx="9">
                  <c:v>11080</c:v>
                </c:pt>
                <c:pt idx="10">
                  <c:v>11200</c:v>
                </c:pt>
                <c:pt idx="11">
                  <c:v>11320</c:v>
                </c:pt>
                <c:pt idx="12">
                  <c:v>11440</c:v>
                </c:pt>
                <c:pt idx="13">
                  <c:v>11560</c:v>
                </c:pt>
                <c:pt idx="14">
                  <c:v>11680</c:v>
                </c:pt>
                <c:pt idx="15">
                  <c:v>11800</c:v>
                </c:pt>
                <c:pt idx="16">
                  <c:v>11920</c:v>
                </c:pt>
                <c:pt idx="17">
                  <c:v>12040</c:v>
                </c:pt>
                <c:pt idx="18">
                  <c:v>12160</c:v>
                </c:pt>
                <c:pt idx="19">
                  <c:v>12280</c:v>
                </c:pt>
                <c:pt idx="20">
                  <c:v>12400</c:v>
                </c:pt>
                <c:pt idx="21">
                  <c:v>12520</c:v>
                </c:pt>
                <c:pt idx="22">
                  <c:v>12640</c:v>
                </c:pt>
                <c:pt idx="23">
                  <c:v>12760</c:v>
                </c:pt>
                <c:pt idx="24">
                  <c:v>12880</c:v>
                </c:pt>
                <c:pt idx="25">
                  <c:v>13000</c:v>
                </c:pt>
                <c:pt idx="26">
                  <c:v>13120</c:v>
                </c:pt>
                <c:pt idx="27">
                  <c:v>13240</c:v>
                </c:pt>
                <c:pt idx="28">
                  <c:v>13360</c:v>
                </c:pt>
                <c:pt idx="29">
                  <c:v>13480</c:v>
                </c:pt>
                <c:pt idx="30">
                  <c:v>13600</c:v>
                </c:pt>
                <c:pt idx="31">
                  <c:v>13720</c:v>
                </c:pt>
                <c:pt idx="32">
                  <c:v>13840</c:v>
                </c:pt>
                <c:pt idx="33">
                  <c:v>13960</c:v>
                </c:pt>
                <c:pt idx="34">
                  <c:v>14080</c:v>
                </c:pt>
                <c:pt idx="35">
                  <c:v>14200</c:v>
                </c:pt>
                <c:pt idx="36">
                  <c:v>14320</c:v>
                </c:pt>
                <c:pt idx="37">
                  <c:v>14440</c:v>
                </c:pt>
                <c:pt idx="38">
                  <c:v>14560</c:v>
                </c:pt>
                <c:pt idx="39">
                  <c:v>14680</c:v>
                </c:pt>
                <c:pt idx="40">
                  <c:v>14800</c:v>
                </c:pt>
                <c:pt idx="41">
                  <c:v>14920</c:v>
                </c:pt>
                <c:pt idx="42">
                  <c:v>15040</c:v>
                </c:pt>
                <c:pt idx="43">
                  <c:v>15160</c:v>
                </c:pt>
                <c:pt idx="44">
                  <c:v>15280</c:v>
                </c:pt>
                <c:pt idx="45">
                  <c:v>15400</c:v>
                </c:pt>
                <c:pt idx="46">
                  <c:v>15520</c:v>
                </c:pt>
                <c:pt idx="47">
                  <c:v>15640</c:v>
                </c:pt>
                <c:pt idx="48">
                  <c:v>15760</c:v>
                </c:pt>
                <c:pt idx="49">
                  <c:v>15880</c:v>
                </c:pt>
                <c:pt idx="50">
                  <c:v>16000</c:v>
                </c:pt>
                <c:pt idx="51">
                  <c:v>16120</c:v>
                </c:pt>
                <c:pt idx="52">
                  <c:v>16240</c:v>
                </c:pt>
                <c:pt idx="53">
                  <c:v>16360</c:v>
                </c:pt>
                <c:pt idx="54">
                  <c:v>16480</c:v>
                </c:pt>
                <c:pt idx="55">
                  <c:v>16600</c:v>
                </c:pt>
                <c:pt idx="56">
                  <c:v>16720</c:v>
                </c:pt>
                <c:pt idx="57">
                  <c:v>16840</c:v>
                </c:pt>
                <c:pt idx="58">
                  <c:v>16960</c:v>
                </c:pt>
                <c:pt idx="59">
                  <c:v>17080</c:v>
                </c:pt>
                <c:pt idx="60">
                  <c:v>17200</c:v>
                </c:pt>
                <c:pt idx="61">
                  <c:v>17320</c:v>
                </c:pt>
                <c:pt idx="62">
                  <c:v>17440</c:v>
                </c:pt>
                <c:pt idx="63">
                  <c:v>17560</c:v>
                </c:pt>
                <c:pt idx="64">
                  <c:v>17680</c:v>
                </c:pt>
                <c:pt idx="65">
                  <c:v>17800</c:v>
                </c:pt>
                <c:pt idx="66">
                  <c:v>17920</c:v>
                </c:pt>
                <c:pt idx="67">
                  <c:v>18040</c:v>
                </c:pt>
                <c:pt idx="68">
                  <c:v>18160</c:v>
                </c:pt>
                <c:pt idx="69">
                  <c:v>18280</c:v>
                </c:pt>
                <c:pt idx="70">
                  <c:v>18400</c:v>
                </c:pt>
                <c:pt idx="71">
                  <c:v>18520</c:v>
                </c:pt>
                <c:pt idx="72">
                  <c:v>18640</c:v>
                </c:pt>
                <c:pt idx="73">
                  <c:v>18760</c:v>
                </c:pt>
                <c:pt idx="74">
                  <c:v>18880</c:v>
                </c:pt>
                <c:pt idx="75">
                  <c:v>19000</c:v>
                </c:pt>
                <c:pt idx="76">
                  <c:v>19120</c:v>
                </c:pt>
                <c:pt idx="77">
                  <c:v>19240</c:v>
                </c:pt>
                <c:pt idx="78">
                  <c:v>19360</c:v>
                </c:pt>
                <c:pt idx="79">
                  <c:v>19480</c:v>
                </c:pt>
                <c:pt idx="80">
                  <c:v>19600</c:v>
                </c:pt>
                <c:pt idx="81">
                  <c:v>19720</c:v>
                </c:pt>
                <c:pt idx="82">
                  <c:v>19840</c:v>
                </c:pt>
                <c:pt idx="83">
                  <c:v>19960</c:v>
                </c:pt>
                <c:pt idx="84">
                  <c:v>20080</c:v>
                </c:pt>
                <c:pt idx="85">
                  <c:v>20200</c:v>
                </c:pt>
                <c:pt idx="86">
                  <c:v>20320</c:v>
                </c:pt>
                <c:pt idx="87">
                  <c:v>20440</c:v>
                </c:pt>
                <c:pt idx="88">
                  <c:v>20560</c:v>
                </c:pt>
                <c:pt idx="89">
                  <c:v>20680</c:v>
                </c:pt>
                <c:pt idx="90">
                  <c:v>20800</c:v>
                </c:pt>
                <c:pt idx="91">
                  <c:v>20920</c:v>
                </c:pt>
                <c:pt idx="92">
                  <c:v>21040</c:v>
                </c:pt>
                <c:pt idx="93">
                  <c:v>21160</c:v>
                </c:pt>
                <c:pt idx="94">
                  <c:v>21280</c:v>
                </c:pt>
                <c:pt idx="95">
                  <c:v>21400</c:v>
                </c:pt>
                <c:pt idx="96">
                  <c:v>21520</c:v>
                </c:pt>
                <c:pt idx="97">
                  <c:v>21640</c:v>
                </c:pt>
                <c:pt idx="98">
                  <c:v>21760</c:v>
                </c:pt>
                <c:pt idx="99">
                  <c:v>21880</c:v>
                </c:pt>
                <c:pt idx="100">
                  <c:v>22000</c:v>
                </c:pt>
                <c:pt idx="101">
                  <c:v>22120</c:v>
                </c:pt>
                <c:pt idx="102">
                  <c:v>22240</c:v>
                </c:pt>
                <c:pt idx="103">
                  <c:v>22360</c:v>
                </c:pt>
                <c:pt idx="104">
                  <c:v>22480</c:v>
                </c:pt>
                <c:pt idx="105">
                  <c:v>22600</c:v>
                </c:pt>
                <c:pt idx="106">
                  <c:v>22720</c:v>
                </c:pt>
                <c:pt idx="107">
                  <c:v>22840</c:v>
                </c:pt>
                <c:pt idx="108">
                  <c:v>22960</c:v>
                </c:pt>
                <c:pt idx="109">
                  <c:v>23080</c:v>
                </c:pt>
                <c:pt idx="110">
                  <c:v>23200</c:v>
                </c:pt>
                <c:pt idx="111">
                  <c:v>23320</c:v>
                </c:pt>
                <c:pt idx="112">
                  <c:v>23440</c:v>
                </c:pt>
                <c:pt idx="113">
                  <c:v>23560</c:v>
                </c:pt>
                <c:pt idx="114">
                  <c:v>23680</c:v>
                </c:pt>
                <c:pt idx="115">
                  <c:v>23800</c:v>
                </c:pt>
                <c:pt idx="116">
                  <c:v>23920</c:v>
                </c:pt>
                <c:pt idx="117">
                  <c:v>24040</c:v>
                </c:pt>
                <c:pt idx="118">
                  <c:v>24160</c:v>
                </c:pt>
                <c:pt idx="119">
                  <c:v>24280</c:v>
                </c:pt>
                <c:pt idx="120">
                  <c:v>24400</c:v>
                </c:pt>
                <c:pt idx="121">
                  <c:v>24520</c:v>
                </c:pt>
                <c:pt idx="122">
                  <c:v>24640</c:v>
                </c:pt>
                <c:pt idx="123">
                  <c:v>24760</c:v>
                </c:pt>
                <c:pt idx="124">
                  <c:v>24880</c:v>
                </c:pt>
                <c:pt idx="125">
                  <c:v>25000</c:v>
                </c:pt>
                <c:pt idx="126">
                  <c:v>25120</c:v>
                </c:pt>
                <c:pt idx="127">
                  <c:v>25240</c:v>
                </c:pt>
                <c:pt idx="128">
                  <c:v>25360</c:v>
                </c:pt>
                <c:pt idx="129">
                  <c:v>25480</c:v>
                </c:pt>
                <c:pt idx="130">
                  <c:v>25600</c:v>
                </c:pt>
                <c:pt idx="131">
                  <c:v>25720</c:v>
                </c:pt>
                <c:pt idx="132">
                  <c:v>25840</c:v>
                </c:pt>
                <c:pt idx="133">
                  <c:v>25960</c:v>
                </c:pt>
                <c:pt idx="134">
                  <c:v>26080</c:v>
                </c:pt>
                <c:pt idx="135">
                  <c:v>26200</c:v>
                </c:pt>
                <c:pt idx="136">
                  <c:v>26320</c:v>
                </c:pt>
                <c:pt idx="137">
                  <c:v>26440</c:v>
                </c:pt>
                <c:pt idx="138">
                  <c:v>26560</c:v>
                </c:pt>
                <c:pt idx="139">
                  <c:v>26680</c:v>
                </c:pt>
                <c:pt idx="140">
                  <c:v>26800</c:v>
                </c:pt>
                <c:pt idx="141">
                  <c:v>26920</c:v>
                </c:pt>
                <c:pt idx="142">
                  <c:v>27040</c:v>
                </c:pt>
                <c:pt idx="143">
                  <c:v>27160</c:v>
                </c:pt>
                <c:pt idx="144">
                  <c:v>27280</c:v>
                </c:pt>
                <c:pt idx="145">
                  <c:v>27400</c:v>
                </c:pt>
                <c:pt idx="146">
                  <c:v>27520</c:v>
                </c:pt>
                <c:pt idx="147">
                  <c:v>27640</c:v>
                </c:pt>
                <c:pt idx="148">
                  <c:v>27760</c:v>
                </c:pt>
                <c:pt idx="149">
                  <c:v>27880</c:v>
                </c:pt>
                <c:pt idx="150">
                  <c:v>28000</c:v>
                </c:pt>
                <c:pt idx="151">
                  <c:v>28120</c:v>
                </c:pt>
                <c:pt idx="152">
                  <c:v>28240</c:v>
                </c:pt>
                <c:pt idx="153">
                  <c:v>28360</c:v>
                </c:pt>
                <c:pt idx="154">
                  <c:v>28480</c:v>
                </c:pt>
                <c:pt idx="155">
                  <c:v>28600</c:v>
                </c:pt>
                <c:pt idx="156">
                  <c:v>28720</c:v>
                </c:pt>
                <c:pt idx="157">
                  <c:v>28840</c:v>
                </c:pt>
                <c:pt idx="158">
                  <c:v>28960</c:v>
                </c:pt>
                <c:pt idx="159">
                  <c:v>29080</c:v>
                </c:pt>
                <c:pt idx="160">
                  <c:v>29200</c:v>
                </c:pt>
                <c:pt idx="161">
                  <c:v>29320</c:v>
                </c:pt>
                <c:pt idx="162">
                  <c:v>29440</c:v>
                </c:pt>
                <c:pt idx="163">
                  <c:v>29560</c:v>
                </c:pt>
                <c:pt idx="164">
                  <c:v>29680</c:v>
                </c:pt>
                <c:pt idx="165">
                  <c:v>29800</c:v>
                </c:pt>
                <c:pt idx="166">
                  <c:v>29920</c:v>
                </c:pt>
                <c:pt idx="167">
                  <c:v>30040</c:v>
                </c:pt>
                <c:pt idx="168">
                  <c:v>30160</c:v>
                </c:pt>
                <c:pt idx="169">
                  <c:v>30280</c:v>
                </c:pt>
                <c:pt idx="170">
                  <c:v>30400</c:v>
                </c:pt>
                <c:pt idx="171">
                  <c:v>30520</c:v>
                </c:pt>
                <c:pt idx="172">
                  <c:v>30640</c:v>
                </c:pt>
                <c:pt idx="173">
                  <c:v>30760</c:v>
                </c:pt>
                <c:pt idx="174">
                  <c:v>30880</c:v>
                </c:pt>
                <c:pt idx="175">
                  <c:v>31000</c:v>
                </c:pt>
                <c:pt idx="176">
                  <c:v>31120</c:v>
                </c:pt>
                <c:pt idx="177">
                  <c:v>31240</c:v>
                </c:pt>
                <c:pt idx="178">
                  <c:v>31360</c:v>
                </c:pt>
                <c:pt idx="179">
                  <c:v>31480</c:v>
                </c:pt>
                <c:pt idx="180">
                  <c:v>31600</c:v>
                </c:pt>
                <c:pt idx="181">
                  <c:v>31720</c:v>
                </c:pt>
                <c:pt idx="182">
                  <c:v>31840</c:v>
                </c:pt>
                <c:pt idx="183">
                  <c:v>31960</c:v>
                </c:pt>
                <c:pt idx="184">
                  <c:v>32080</c:v>
                </c:pt>
                <c:pt idx="185">
                  <c:v>32200</c:v>
                </c:pt>
                <c:pt idx="186">
                  <c:v>32320</c:v>
                </c:pt>
                <c:pt idx="187">
                  <c:v>32440</c:v>
                </c:pt>
                <c:pt idx="188">
                  <c:v>32560</c:v>
                </c:pt>
                <c:pt idx="189">
                  <c:v>32680</c:v>
                </c:pt>
                <c:pt idx="190">
                  <c:v>32800</c:v>
                </c:pt>
                <c:pt idx="191">
                  <c:v>32920</c:v>
                </c:pt>
                <c:pt idx="192">
                  <c:v>33040</c:v>
                </c:pt>
                <c:pt idx="193">
                  <c:v>33160</c:v>
                </c:pt>
                <c:pt idx="194">
                  <c:v>33280</c:v>
                </c:pt>
                <c:pt idx="195">
                  <c:v>33400</c:v>
                </c:pt>
                <c:pt idx="196">
                  <c:v>33520</c:v>
                </c:pt>
                <c:pt idx="197">
                  <c:v>33640</c:v>
                </c:pt>
                <c:pt idx="198">
                  <c:v>33760</c:v>
                </c:pt>
                <c:pt idx="199">
                  <c:v>33880</c:v>
                </c:pt>
                <c:pt idx="200">
                  <c:v>34000</c:v>
                </c:pt>
                <c:pt idx="201">
                  <c:v>34120</c:v>
                </c:pt>
                <c:pt idx="202">
                  <c:v>34240</c:v>
                </c:pt>
                <c:pt idx="203">
                  <c:v>34360</c:v>
                </c:pt>
                <c:pt idx="204">
                  <c:v>34480</c:v>
                </c:pt>
                <c:pt idx="205">
                  <c:v>34600</c:v>
                </c:pt>
                <c:pt idx="206">
                  <c:v>34720</c:v>
                </c:pt>
                <c:pt idx="207">
                  <c:v>34840</c:v>
                </c:pt>
                <c:pt idx="208">
                  <c:v>34960</c:v>
                </c:pt>
                <c:pt idx="209">
                  <c:v>35080</c:v>
                </c:pt>
                <c:pt idx="210">
                  <c:v>35200</c:v>
                </c:pt>
                <c:pt idx="211">
                  <c:v>35320</c:v>
                </c:pt>
                <c:pt idx="212">
                  <c:v>35440</c:v>
                </c:pt>
                <c:pt idx="213">
                  <c:v>35560</c:v>
                </c:pt>
                <c:pt idx="214">
                  <c:v>35680</c:v>
                </c:pt>
                <c:pt idx="215">
                  <c:v>35800</c:v>
                </c:pt>
                <c:pt idx="216">
                  <c:v>35920</c:v>
                </c:pt>
                <c:pt idx="217">
                  <c:v>36040</c:v>
                </c:pt>
                <c:pt idx="218">
                  <c:v>36160</c:v>
                </c:pt>
                <c:pt idx="219">
                  <c:v>36280</c:v>
                </c:pt>
                <c:pt idx="220">
                  <c:v>36400</c:v>
                </c:pt>
                <c:pt idx="221">
                  <c:v>36520</c:v>
                </c:pt>
                <c:pt idx="222">
                  <c:v>36640</c:v>
                </c:pt>
                <c:pt idx="223">
                  <c:v>36760</c:v>
                </c:pt>
                <c:pt idx="224">
                  <c:v>36880</c:v>
                </c:pt>
                <c:pt idx="225">
                  <c:v>37000</c:v>
                </c:pt>
                <c:pt idx="226">
                  <c:v>37120</c:v>
                </c:pt>
                <c:pt idx="227">
                  <c:v>37240</c:v>
                </c:pt>
                <c:pt idx="228">
                  <c:v>37360</c:v>
                </c:pt>
                <c:pt idx="229">
                  <c:v>37480</c:v>
                </c:pt>
                <c:pt idx="230">
                  <c:v>37600</c:v>
                </c:pt>
                <c:pt idx="231">
                  <c:v>37720</c:v>
                </c:pt>
                <c:pt idx="232">
                  <c:v>37840</c:v>
                </c:pt>
                <c:pt idx="233">
                  <c:v>37960</c:v>
                </c:pt>
                <c:pt idx="234">
                  <c:v>38080</c:v>
                </c:pt>
                <c:pt idx="235">
                  <c:v>38200</c:v>
                </c:pt>
                <c:pt idx="236">
                  <c:v>38320</c:v>
                </c:pt>
                <c:pt idx="237">
                  <c:v>38440</c:v>
                </c:pt>
                <c:pt idx="238">
                  <c:v>38560</c:v>
                </c:pt>
                <c:pt idx="239">
                  <c:v>38680</c:v>
                </c:pt>
                <c:pt idx="240">
                  <c:v>38800</c:v>
                </c:pt>
                <c:pt idx="241">
                  <c:v>38920</c:v>
                </c:pt>
                <c:pt idx="242">
                  <c:v>39040</c:v>
                </c:pt>
                <c:pt idx="243">
                  <c:v>39160</c:v>
                </c:pt>
                <c:pt idx="244">
                  <c:v>39280</c:v>
                </c:pt>
                <c:pt idx="245">
                  <c:v>39400</c:v>
                </c:pt>
                <c:pt idx="246">
                  <c:v>39520</c:v>
                </c:pt>
                <c:pt idx="247">
                  <c:v>39640</c:v>
                </c:pt>
                <c:pt idx="248">
                  <c:v>39760</c:v>
                </c:pt>
                <c:pt idx="249">
                  <c:v>39880</c:v>
                </c:pt>
                <c:pt idx="250">
                  <c:v>40000</c:v>
                </c:pt>
                <c:pt idx="251">
                  <c:v>40120</c:v>
                </c:pt>
                <c:pt idx="252">
                  <c:v>40240</c:v>
                </c:pt>
                <c:pt idx="253">
                  <c:v>40360</c:v>
                </c:pt>
                <c:pt idx="254">
                  <c:v>40480</c:v>
                </c:pt>
                <c:pt idx="255">
                  <c:v>40600</c:v>
                </c:pt>
                <c:pt idx="256">
                  <c:v>40720</c:v>
                </c:pt>
                <c:pt idx="257">
                  <c:v>40840</c:v>
                </c:pt>
                <c:pt idx="258">
                  <c:v>40960</c:v>
                </c:pt>
                <c:pt idx="259">
                  <c:v>41080</c:v>
                </c:pt>
                <c:pt idx="260">
                  <c:v>41200</c:v>
                </c:pt>
                <c:pt idx="261">
                  <c:v>41320</c:v>
                </c:pt>
                <c:pt idx="262">
                  <c:v>41440</c:v>
                </c:pt>
                <c:pt idx="263">
                  <c:v>41560</c:v>
                </c:pt>
                <c:pt idx="264">
                  <c:v>41680</c:v>
                </c:pt>
                <c:pt idx="265">
                  <c:v>41800</c:v>
                </c:pt>
                <c:pt idx="266">
                  <c:v>41920</c:v>
                </c:pt>
                <c:pt idx="267">
                  <c:v>42040</c:v>
                </c:pt>
                <c:pt idx="268">
                  <c:v>42160</c:v>
                </c:pt>
                <c:pt idx="269">
                  <c:v>42280</c:v>
                </c:pt>
                <c:pt idx="270">
                  <c:v>42400</c:v>
                </c:pt>
                <c:pt idx="271">
                  <c:v>42520</c:v>
                </c:pt>
                <c:pt idx="272">
                  <c:v>42640</c:v>
                </c:pt>
                <c:pt idx="273">
                  <c:v>42760</c:v>
                </c:pt>
                <c:pt idx="274">
                  <c:v>42880</c:v>
                </c:pt>
                <c:pt idx="275">
                  <c:v>43000</c:v>
                </c:pt>
                <c:pt idx="276">
                  <c:v>43120</c:v>
                </c:pt>
                <c:pt idx="277">
                  <c:v>43240</c:v>
                </c:pt>
                <c:pt idx="278">
                  <c:v>43360</c:v>
                </c:pt>
                <c:pt idx="279">
                  <c:v>43480</c:v>
                </c:pt>
                <c:pt idx="280">
                  <c:v>43600</c:v>
                </c:pt>
                <c:pt idx="281">
                  <c:v>43720</c:v>
                </c:pt>
                <c:pt idx="282">
                  <c:v>43840</c:v>
                </c:pt>
                <c:pt idx="283">
                  <c:v>43960</c:v>
                </c:pt>
                <c:pt idx="284">
                  <c:v>44080</c:v>
                </c:pt>
                <c:pt idx="285">
                  <c:v>44200</c:v>
                </c:pt>
                <c:pt idx="286">
                  <c:v>44320</c:v>
                </c:pt>
                <c:pt idx="287">
                  <c:v>44440</c:v>
                </c:pt>
                <c:pt idx="288">
                  <c:v>44560</c:v>
                </c:pt>
                <c:pt idx="289">
                  <c:v>44680</c:v>
                </c:pt>
                <c:pt idx="290">
                  <c:v>44800</c:v>
                </c:pt>
                <c:pt idx="291">
                  <c:v>44920</c:v>
                </c:pt>
                <c:pt idx="292">
                  <c:v>45040</c:v>
                </c:pt>
                <c:pt idx="293">
                  <c:v>45160</c:v>
                </c:pt>
                <c:pt idx="294">
                  <c:v>45280</c:v>
                </c:pt>
                <c:pt idx="295">
                  <c:v>45400</c:v>
                </c:pt>
                <c:pt idx="296">
                  <c:v>45520</c:v>
                </c:pt>
                <c:pt idx="297">
                  <c:v>45640</c:v>
                </c:pt>
                <c:pt idx="298">
                  <c:v>45760</c:v>
                </c:pt>
                <c:pt idx="299">
                  <c:v>45880</c:v>
                </c:pt>
                <c:pt idx="300">
                  <c:v>46000</c:v>
                </c:pt>
                <c:pt idx="301">
                  <c:v>46120</c:v>
                </c:pt>
                <c:pt idx="302">
                  <c:v>46240</c:v>
                </c:pt>
                <c:pt idx="303">
                  <c:v>46360</c:v>
                </c:pt>
                <c:pt idx="304">
                  <c:v>46480</c:v>
                </c:pt>
                <c:pt idx="305">
                  <c:v>46600</c:v>
                </c:pt>
                <c:pt idx="306">
                  <c:v>46720</c:v>
                </c:pt>
                <c:pt idx="307">
                  <c:v>46840</c:v>
                </c:pt>
                <c:pt idx="308">
                  <c:v>46960</c:v>
                </c:pt>
                <c:pt idx="309">
                  <c:v>47080</c:v>
                </c:pt>
                <c:pt idx="310">
                  <c:v>47200</c:v>
                </c:pt>
                <c:pt idx="311">
                  <c:v>47320</c:v>
                </c:pt>
                <c:pt idx="312">
                  <c:v>47440</c:v>
                </c:pt>
                <c:pt idx="313">
                  <c:v>47560</c:v>
                </c:pt>
                <c:pt idx="314">
                  <c:v>47680</c:v>
                </c:pt>
                <c:pt idx="315">
                  <c:v>47800</c:v>
                </c:pt>
                <c:pt idx="316">
                  <c:v>47920</c:v>
                </c:pt>
                <c:pt idx="317">
                  <c:v>48040</c:v>
                </c:pt>
                <c:pt idx="318">
                  <c:v>48160</c:v>
                </c:pt>
                <c:pt idx="319">
                  <c:v>48280</c:v>
                </c:pt>
                <c:pt idx="320">
                  <c:v>48400</c:v>
                </c:pt>
                <c:pt idx="321">
                  <c:v>48520</c:v>
                </c:pt>
                <c:pt idx="322">
                  <c:v>48640</c:v>
                </c:pt>
                <c:pt idx="323">
                  <c:v>48760</c:v>
                </c:pt>
                <c:pt idx="324">
                  <c:v>48880</c:v>
                </c:pt>
                <c:pt idx="325">
                  <c:v>49000</c:v>
                </c:pt>
                <c:pt idx="326">
                  <c:v>49120</c:v>
                </c:pt>
                <c:pt idx="327">
                  <c:v>49240</c:v>
                </c:pt>
                <c:pt idx="328">
                  <c:v>49360</c:v>
                </c:pt>
                <c:pt idx="329">
                  <c:v>49480</c:v>
                </c:pt>
                <c:pt idx="330">
                  <c:v>49600</c:v>
                </c:pt>
                <c:pt idx="331">
                  <c:v>49720</c:v>
                </c:pt>
                <c:pt idx="332">
                  <c:v>49840</c:v>
                </c:pt>
                <c:pt idx="333">
                  <c:v>49960</c:v>
                </c:pt>
                <c:pt idx="334">
                  <c:v>50080</c:v>
                </c:pt>
                <c:pt idx="335">
                  <c:v>50200</c:v>
                </c:pt>
                <c:pt idx="336">
                  <c:v>50320</c:v>
                </c:pt>
                <c:pt idx="337">
                  <c:v>50440</c:v>
                </c:pt>
                <c:pt idx="338">
                  <c:v>50560</c:v>
                </c:pt>
                <c:pt idx="339">
                  <c:v>50680</c:v>
                </c:pt>
                <c:pt idx="340">
                  <c:v>50800</c:v>
                </c:pt>
                <c:pt idx="341">
                  <c:v>50920</c:v>
                </c:pt>
                <c:pt idx="342">
                  <c:v>51040</c:v>
                </c:pt>
                <c:pt idx="343">
                  <c:v>51160</c:v>
                </c:pt>
                <c:pt idx="344">
                  <c:v>51280</c:v>
                </c:pt>
                <c:pt idx="345">
                  <c:v>51400</c:v>
                </c:pt>
                <c:pt idx="346">
                  <c:v>51520</c:v>
                </c:pt>
                <c:pt idx="347">
                  <c:v>51640</c:v>
                </c:pt>
                <c:pt idx="348">
                  <c:v>51760</c:v>
                </c:pt>
                <c:pt idx="349">
                  <c:v>51880</c:v>
                </c:pt>
                <c:pt idx="350">
                  <c:v>52000</c:v>
                </c:pt>
                <c:pt idx="351">
                  <c:v>52120</c:v>
                </c:pt>
                <c:pt idx="352">
                  <c:v>52240</c:v>
                </c:pt>
                <c:pt idx="353">
                  <c:v>52360</c:v>
                </c:pt>
                <c:pt idx="354">
                  <c:v>52480</c:v>
                </c:pt>
                <c:pt idx="355">
                  <c:v>52600</c:v>
                </c:pt>
                <c:pt idx="356">
                  <c:v>52720</c:v>
                </c:pt>
                <c:pt idx="357">
                  <c:v>52840</c:v>
                </c:pt>
                <c:pt idx="358">
                  <c:v>52960</c:v>
                </c:pt>
                <c:pt idx="359">
                  <c:v>53080</c:v>
                </c:pt>
                <c:pt idx="360">
                  <c:v>53200</c:v>
                </c:pt>
                <c:pt idx="361">
                  <c:v>53320</c:v>
                </c:pt>
                <c:pt idx="362">
                  <c:v>53440</c:v>
                </c:pt>
                <c:pt idx="363">
                  <c:v>53560</c:v>
                </c:pt>
                <c:pt idx="364">
                  <c:v>53680</c:v>
                </c:pt>
                <c:pt idx="365">
                  <c:v>53800</c:v>
                </c:pt>
                <c:pt idx="366">
                  <c:v>53920</c:v>
                </c:pt>
                <c:pt idx="367">
                  <c:v>54040</c:v>
                </c:pt>
                <c:pt idx="368">
                  <c:v>54160</c:v>
                </c:pt>
                <c:pt idx="369">
                  <c:v>54280</c:v>
                </c:pt>
                <c:pt idx="370">
                  <c:v>54400</c:v>
                </c:pt>
                <c:pt idx="371">
                  <c:v>54520</c:v>
                </c:pt>
                <c:pt idx="372">
                  <c:v>54640</c:v>
                </c:pt>
                <c:pt idx="373">
                  <c:v>54760</c:v>
                </c:pt>
                <c:pt idx="374">
                  <c:v>54880</c:v>
                </c:pt>
                <c:pt idx="375">
                  <c:v>55000</c:v>
                </c:pt>
                <c:pt idx="376">
                  <c:v>55120</c:v>
                </c:pt>
                <c:pt idx="377">
                  <c:v>55240</c:v>
                </c:pt>
                <c:pt idx="378">
                  <c:v>55360</c:v>
                </c:pt>
                <c:pt idx="379">
                  <c:v>55480</c:v>
                </c:pt>
                <c:pt idx="380">
                  <c:v>55600</c:v>
                </c:pt>
                <c:pt idx="381">
                  <c:v>55720</c:v>
                </c:pt>
                <c:pt idx="382">
                  <c:v>55840</c:v>
                </c:pt>
                <c:pt idx="383">
                  <c:v>55960</c:v>
                </c:pt>
                <c:pt idx="384">
                  <c:v>56080</c:v>
                </c:pt>
                <c:pt idx="385">
                  <c:v>56200</c:v>
                </c:pt>
                <c:pt idx="386">
                  <c:v>56320</c:v>
                </c:pt>
                <c:pt idx="387">
                  <c:v>56440</c:v>
                </c:pt>
                <c:pt idx="388">
                  <c:v>56560</c:v>
                </c:pt>
                <c:pt idx="389">
                  <c:v>56680</c:v>
                </c:pt>
                <c:pt idx="390">
                  <c:v>56800</c:v>
                </c:pt>
                <c:pt idx="391">
                  <c:v>56920</c:v>
                </c:pt>
                <c:pt idx="392">
                  <c:v>57040</c:v>
                </c:pt>
                <c:pt idx="393">
                  <c:v>57160</c:v>
                </c:pt>
                <c:pt idx="394">
                  <c:v>57280</c:v>
                </c:pt>
                <c:pt idx="395">
                  <c:v>57400</c:v>
                </c:pt>
                <c:pt idx="396">
                  <c:v>57520</c:v>
                </c:pt>
                <c:pt idx="397">
                  <c:v>57640</c:v>
                </c:pt>
                <c:pt idx="398">
                  <c:v>57760</c:v>
                </c:pt>
                <c:pt idx="399">
                  <c:v>57880</c:v>
                </c:pt>
                <c:pt idx="400">
                  <c:v>58000</c:v>
                </c:pt>
                <c:pt idx="401">
                  <c:v>58120</c:v>
                </c:pt>
                <c:pt idx="402">
                  <c:v>58240</c:v>
                </c:pt>
                <c:pt idx="403">
                  <c:v>58360</c:v>
                </c:pt>
                <c:pt idx="404">
                  <c:v>58480</c:v>
                </c:pt>
                <c:pt idx="405">
                  <c:v>58600</c:v>
                </c:pt>
                <c:pt idx="406">
                  <c:v>58720</c:v>
                </c:pt>
                <c:pt idx="407">
                  <c:v>58840</c:v>
                </c:pt>
                <c:pt idx="408">
                  <c:v>58960</c:v>
                </c:pt>
                <c:pt idx="409">
                  <c:v>59080</c:v>
                </c:pt>
                <c:pt idx="410">
                  <c:v>59200</c:v>
                </c:pt>
                <c:pt idx="411">
                  <c:v>59320</c:v>
                </c:pt>
                <c:pt idx="412">
                  <c:v>59440</c:v>
                </c:pt>
                <c:pt idx="413">
                  <c:v>59560</c:v>
                </c:pt>
                <c:pt idx="414">
                  <c:v>59680</c:v>
                </c:pt>
                <c:pt idx="415">
                  <c:v>59800</c:v>
                </c:pt>
                <c:pt idx="416">
                  <c:v>59920</c:v>
                </c:pt>
                <c:pt idx="417">
                  <c:v>60040</c:v>
                </c:pt>
                <c:pt idx="418">
                  <c:v>60160</c:v>
                </c:pt>
                <c:pt idx="419">
                  <c:v>60280</c:v>
                </c:pt>
                <c:pt idx="420">
                  <c:v>60400</c:v>
                </c:pt>
                <c:pt idx="421">
                  <c:v>60520</c:v>
                </c:pt>
                <c:pt idx="422">
                  <c:v>60640</c:v>
                </c:pt>
                <c:pt idx="423">
                  <c:v>60760</c:v>
                </c:pt>
                <c:pt idx="424">
                  <c:v>60880</c:v>
                </c:pt>
                <c:pt idx="425">
                  <c:v>61000</c:v>
                </c:pt>
                <c:pt idx="426">
                  <c:v>61120</c:v>
                </c:pt>
                <c:pt idx="427">
                  <c:v>61240</c:v>
                </c:pt>
                <c:pt idx="428">
                  <c:v>61360</c:v>
                </c:pt>
                <c:pt idx="429">
                  <c:v>61480</c:v>
                </c:pt>
                <c:pt idx="430">
                  <c:v>61600</c:v>
                </c:pt>
                <c:pt idx="431">
                  <c:v>61720</c:v>
                </c:pt>
                <c:pt idx="432">
                  <c:v>61840</c:v>
                </c:pt>
                <c:pt idx="433">
                  <c:v>61960</c:v>
                </c:pt>
                <c:pt idx="434">
                  <c:v>62080</c:v>
                </c:pt>
                <c:pt idx="435">
                  <c:v>62200</c:v>
                </c:pt>
                <c:pt idx="436">
                  <c:v>62320</c:v>
                </c:pt>
                <c:pt idx="437">
                  <c:v>62440</c:v>
                </c:pt>
                <c:pt idx="438">
                  <c:v>62560</c:v>
                </c:pt>
                <c:pt idx="439">
                  <c:v>62680</c:v>
                </c:pt>
                <c:pt idx="440">
                  <c:v>62800</c:v>
                </c:pt>
                <c:pt idx="441">
                  <c:v>62920</c:v>
                </c:pt>
                <c:pt idx="442">
                  <c:v>63040</c:v>
                </c:pt>
                <c:pt idx="443">
                  <c:v>63160</c:v>
                </c:pt>
                <c:pt idx="444">
                  <c:v>63280</c:v>
                </c:pt>
                <c:pt idx="445">
                  <c:v>63400</c:v>
                </c:pt>
                <c:pt idx="446">
                  <c:v>63520</c:v>
                </c:pt>
                <c:pt idx="447">
                  <c:v>63640</c:v>
                </c:pt>
                <c:pt idx="448">
                  <c:v>63760</c:v>
                </c:pt>
                <c:pt idx="449">
                  <c:v>63880</c:v>
                </c:pt>
                <c:pt idx="450">
                  <c:v>64000</c:v>
                </c:pt>
                <c:pt idx="451">
                  <c:v>64120</c:v>
                </c:pt>
                <c:pt idx="452">
                  <c:v>64240</c:v>
                </c:pt>
                <c:pt idx="453">
                  <c:v>64360</c:v>
                </c:pt>
                <c:pt idx="454">
                  <c:v>64480</c:v>
                </c:pt>
                <c:pt idx="455">
                  <c:v>64600</c:v>
                </c:pt>
                <c:pt idx="456">
                  <c:v>64720</c:v>
                </c:pt>
                <c:pt idx="457">
                  <c:v>64840</c:v>
                </c:pt>
                <c:pt idx="458">
                  <c:v>64960</c:v>
                </c:pt>
                <c:pt idx="459">
                  <c:v>65080</c:v>
                </c:pt>
                <c:pt idx="460">
                  <c:v>65200</c:v>
                </c:pt>
                <c:pt idx="461">
                  <c:v>65320</c:v>
                </c:pt>
                <c:pt idx="462">
                  <c:v>65440</c:v>
                </c:pt>
                <c:pt idx="463">
                  <c:v>65560</c:v>
                </c:pt>
                <c:pt idx="464">
                  <c:v>65680</c:v>
                </c:pt>
                <c:pt idx="465">
                  <c:v>65800</c:v>
                </c:pt>
                <c:pt idx="466">
                  <c:v>65920</c:v>
                </c:pt>
                <c:pt idx="467">
                  <c:v>66040</c:v>
                </c:pt>
                <c:pt idx="468">
                  <c:v>66160</c:v>
                </c:pt>
                <c:pt idx="469">
                  <c:v>66280</c:v>
                </c:pt>
                <c:pt idx="470">
                  <c:v>66400</c:v>
                </c:pt>
                <c:pt idx="471">
                  <c:v>66520</c:v>
                </c:pt>
                <c:pt idx="472">
                  <c:v>66640</c:v>
                </c:pt>
                <c:pt idx="473">
                  <c:v>66760</c:v>
                </c:pt>
                <c:pt idx="474">
                  <c:v>66880</c:v>
                </c:pt>
                <c:pt idx="475">
                  <c:v>67000</c:v>
                </c:pt>
                <c:pt idx="476">
                  <c:v>67120</c:v>
                </c:pt>
                <c:pt idx="477">
                  <c:v>67240</c:v>
                </c:pt>
                <c:pt idx="478">
                  <c:v>67360</c:v>
                </c:pt>
                <c:pt idx="479">
                  <c:v>67480</c:v>
                </c:pt>
                <c:pt idx="480">
                  <c:v>67600</c:v>
                </c:pt>
                <c:pt idx="481">
                  <c:v>67720</c:v>
                </c:pt>
                <c:pt idx="482">
                  <c:v>67840</c:v>
                </c:pt>
                <c:pt idx="483">
                  <c:v>67960</c:v>
                </c:pt>
                <c:pt idx="484">
                  <c:v>68080</c:v>
                </c:pt>
                <c:pt idx="485">
                  <c:v>68200</c:v>
                </c:pt>
                <c:pt idx="486">
                  <c:v>68320</c:v>
                </c:pt>
                <c:pt idx="487">
                  <c:v>68440</c:v>
                </c:pt>
                <c:pt idx="488">
                  <c:v>68560</c:v>
                </c:pt>
                <c:pt idx="489">
                  <c:v>68680</c:v>
                </c:pt>
                <c:pt idx="490">
                  <c:v>68800</c:v>
                </c:pt>
                <c:pt idx="491">
                  <c:v>68920</c:v>
                </c:pt>
                <c:pt idx="492">
                  <c:v>69040</c:v>
                </c:pt>
                <c:pt idx="493">
                  <c:v>69160</c:v>
                </c:pt>
                <c:pt idx="494">
                  <c:v>69280</c:v>
                </c:pt>
                <c:pt idx="495">
                  <c:v>69400</c:v>
                </c:pt>
                <c:pt idx="496">
                  <c:v>69520</c:v>
                </c:pt>
                <c:pt idx="497">
                  <c:v>69640</c:v>
                </c:pt>
                <c:pt idx="498">
                  <c:v>69760</c:v>
                </c:pt>
                <c:pt idx="499">
                  <c:v>69880</c:v>
                </c:pt>
                <c:pt idx="500">
                  <c:v>70000</c:v>
                </c:pt>
              </c:numCache>
            </c:numRef>
          </c:cat>
          <c:val>
            <c:numRef>
              <c:f>Single!$J$25:$J$525</c:f>
              <c:numCache>
                <c:formatCode>0.00%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3.3333333333333333E-2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0.11666666666666667</c:v>
                </c:pt>
                <c:pt idx="167">
                  <c:v>0.15</c:v>
                </c:pt>
                <c:pt idx="168">
                  <c:v>0.15</c:v>
                </c:pt>
                <c:pt idx="169">
                  <c:v>0.15</c:v>
                </c:pt>
                <c:pt idx="170">
                  <c:v>0.15</c:v>
                </c:pt>
                <c:pt idx="171">
                  <c:v>0.15</c:v>
                </c:pt>
                <c:pt idx="172">
                  <c:v>0.15</c:v>
                </c:pt>
                <c:pt idx="173">
                  <c:v>0.15</c:v>
                </c:pt>
                <c:pt idx="174">
                  <c:v>0.15</c:v>
                </c:pt>
                <c:pt idx="175">
                  <c:v>0.15</c:v>
                </c:pt>
                <c:pt idx="176">
                  <c:v>0.15</c:v>
                </c:pt>
                <c:pt idx="177">
                  <c:v>0.17333333333333295</c:v>
                </c:pt>
                <c:pt idx="178">
                  <c:v>0.18000000000000019</c:v>
                </c:pt>
                <c:pt idx="179">
                  <c:v>0.18000000000000019</c:v>
                </c:pt>
                <c:pt idx="180">
                  <c:v>0.17999999999999924</c:v>
                </c:pt>
                <c:pt idx="181">
                  <c:v>0.18000000000000113</c:v>
                </c:pt>
                <c:pt idx="182">
                  <c:v>0.17999999999999924</c:v>
                </c:pt>
                <c:pt idx="183">
                  <c:v>0.18000000000000113</c:v>
                </c:pt>
                <c:pt idx="184">
                  <c:v>0.17999999999999924</c:v>
                </c:pt>
                <c:pt idx="185">
                  <c:v>0.17999999999999924</c:v>
                </c:pt>
                <c:pt idx="186">
                  <c:v>0.18000000000000113</c:v>
                </c:pt>
                <c:pt idx="187">
                  <c:v>0.17999999999999924</c:v>
                </c:pt>
                <c:pt idx="188">
                  <c:v>0.18000000000000113</c:v>
                </c:pt>
                <c:pt idx="189">
                  <c:v>0.17999999999999924</c:v>
                </c:pt>
                <c:pt idx="190">
                  <c:v>0.17999999999999924</c:v>
                </c:pt>
                <c:pt idx="191">
                  <c:v>0.18000000000000113</c:v>
                </c:pt>
                <c:pt idx="192">
                  <c:v>0.17999999999999924</c:v>
                </c:pt>
                <c:pt idx="193">
                  <c:v>0.18000000000000113</c:v>
                </c:pt>
                <c:pt idx="194">
                  <c:v>0.17999999999999924</c:v>
                </c:pt>
                <c:pt idx="195">
                  <c:v>0.17999999999999924</c:v>
                </c:pt>
                <c:pt idx="196">
                  <c:v>0.18000000000000113</c:v>
                </c:pt>
                <c:pt idx="197">
                  <c:v>0.17999999999999924</c:v>
                </c:pt>
                <c:pt idx="198">
                  <c:v>0.18000000000000113</c:v>
                </c:pt>
                <c:pt idx="199">
                  <c:v>0.17999999999999924</c:v>
                </c:pt>
                <c:pt idx="200">
                  <c:v>0.17999999999999924</c:v>
                </c:pt>
                <c:pt idx="201">
                  <c:v>0.17999999999999924</c:v>
                </c:pt>
                <c:pt idx="202">
                  <c:v>0.18000000000000113</c:v>
                </c:pt>
                <c:pt idx="203">
                  <c:v>0.18000000000000113</c:v>
                </c:pt>
                <c:pt idx="204">
                  <c:v>0.17999999999999924</c:v>
                </c:pt>
                <c:pt idx="205">
                  <c:v>0.17999999999999924</c:v>
                </c:pt>
                <c:pt idx="206">
                  <c:v>0.17999999999999924</c:v>
                </c:pt>
                <c:pt idx="207">
                  <c:v>0.18000000000000113</c:v>
                </c:pt>
                <c:pt idx="208">
                  <c:v>0.18000000000000113</c:v>
                </c:pt>
                <c:pt idx="209">
                  <c:v>0.17999999999999924</c:v>
                </c:pt>
                <c:pt idx="210">
                  <c:v>0.17999999999999924</c:v>
                </c:pt>
                <c:pt idx="211">
                  <c:v>0.17999999999999924</c:v>
                </c:pt>
                <c:pt idx="212">
                  <c:v>0.18000000000000113</c:v>
                </c:pt>
                <c:pt idx="213">
                  <c:v>0.18000000000000113</c:v>
                </c:pt>
                <c:pt idx="214">
                  <c:v>0.17999999999999924</c:v>
                </c:pt>
                <c:pt idx="215">
                  <c:v>0.17999999999999924</c:v>
                </c:pt>
                <c:pt idx="216">
                  <c:v>0.17999999999999924</c:v>
                </c:pt>
                <c:pt idx="217">
                  <c:v>0.18000000000000113</c:v>
                </c:pt>
                <c:pt idx="218">
                  <c:v>0.18000000000000113</c:v>
                </c:pt>
                <c:pt idx="219">
                  <c:v>0.17999999999999924</c:v>
                </c:pt>
                <c:pt idx="220">
                  <c:v>0.17999999999999924</c:v>
                </c:pt>
                <c:pt idx="221">
                  <c:v>0.17999999999999924</c:v>
                </c:pt>
                <c:pt idx="222">
                  <c:v>0.18000000000000113</c:v>
                </c:pt>
                <c:pt idx="223">
                  <c:v>0.18000000000000113</c:v>
                </c:pt>
                <c:pt idx="224">
                  <c:v>0.17999999999999924</c:v>
                </c:pt>
                <c:pt idx="225">
                  <c:v>0.17999999999999924</c:v>
                </c:pt>
                <c:pt idx="226">
                  <c:v>0.18000000000000113</c:v>
                </c:pt>
                <c:pt idx="227">
                  <c:v>0.18000000000000113</c:v>
                </c:pt>
                <c:pt idx="228">
                  <c:v>0.17999999999999544</c:v>
                </c:pt>
                <c:pt idx="229">
                  <c:v>0.18000000000000302</c:v>
                </c:pt>
                <c:pt idx="230">
                  <c:v>0.17999999999999924</c:v>
                </c:pt>
                <c:pt idx="231">
                  <c:v>0.17999999999999924</c:v>
                </c:pt>
                <c:pt idx="232">
                  <c:v>0.18000000000000302</c:v>
                </c:pt>
                <c:pt idx="233">
                  <c:v>0.17999999999999544</c:v>
                </c:pt>
                <c:pt idx="234">
                  <c:v>0.18000000000000302</c:v>
                </c:pt>
                <c:pt idx="235">
                  <c:v>0.17999999999999924</c:v>
                </c:pt>
                <c:pt idx="236">
                  <c:v>0.17999999999999924</c:v>
                </c:pt>
                <c:pt idx="237">
                  <c:v>0.18000000000000302</c:v>
                </c:pt>
                <c:pt idx="238">
                  <c:v>0.17999999999999544</c:v>
                </c:pt>
                <c:pt idx="239">
                  <c:v>0.18000000000000302</c:v>
                </c:pt>
                <c:pt idx="240">
                  <c:v>0.17999999999999924</c:v>
                </c:pt>
                <c:pt idx="241">
                  <c:v>0.19400000000000167</c:v>
                </c:pt>
                <c:pt idx="242">
                  <c:v>0.22199999999999895</c:v>
                </c:pt>
                <c:pt idx="243">
                  <c:v>0.22199999999999895</c:v>
                </c:pt>
                <c:pt idx="244">
                  <c:v>0.22200000000000272</c:v>
                </c:pt>
                <c:pt idx="245">
                  <c:v>0.22199999999999895</c:v>
                </c:pt>
                <c:pt idx="246">
                  <c:v>0.22199999999999895</c:v>
                </c:pt>
                <c:pt idx="247">
                  <c:v>0.22200000000000272</c:v>
                </c:pt>
                <c:pt idx="248">
                  <c:v>0.22199999999999515</c:v>
                </c:pt>
                <c:pt idx="249">
                  <c:v>0.22200000000000272</c:v>
                </c:pt>
                <c:pt idx="250">
                  <c:v>0.22199999999999895</c:v>
                </c:pt>
                <c:pt idx="251">
                  <c:v>0.22199999999999895</c:v>
                </c:pt>
                <c:pt idx="252">
                  <c:v>0.22200000000000272</c:v>
                </c:pt>
                <c:pt idx="253">
                  <c:v>0.22199999999999895</c:v>
                </c:pt>
                <c:pt idx="254">
                  <c:v>0.22199999999999895</c:v>
                </c:pt>
                <c:pt idx="255">
                  <c:v>0.22200000000000272</c:v>
                </c:pt>
                <c:pt idx="256">
                  <c:v>0.22199999999999895</c:v>
                </c:pt>
                <c:pt idx="257">
                  <c:v>0.22199999999999895</c:v>
                </c:pt>
                <c:pt idx="258">
                  <c:v>0.22200000000000272</c:v>
                </c:pt>
                <c:pt idx="259">
                  <c:v>0.22199999999999515</c:v>
                </c:pt>
                <c:pt idx="260">
                  <c:v>0.22200000000000272</c:v>
                </c:pt>
                <c:pt idx="261">
                  <c:v>0.22199999999999895</c:v>
                </c:pt>
                <c:pt idx="262">
                  <c:v>0.22199999999999895</c:v>
                </c:pt>
                <c:pt idx="263">
                  <c:v>0.22200000000000272</c:v>
                </c:pt>
                <c:pt idx="264">
                  <c:v>0.22199999999999895</c:v>
                </c:pt>
                <c:pt idx="265">
                  <c:v>0.22199999999999895</c:v>
                </c:pt>
                <c:pt idx="266">
                  <c:v>0.22200000000000272</c:v>
                </c:pt>
                <c:pt idx="267">
                  <c:v>0.22199999999999895</c:v>
                </c:pt>
                <c:pt idx="268">
                  <c:v>0.22199999999999895</c:v>
                </c:pt>
                <c:pt idx="269">
                  <c:v>0.22199999999999895</c:v>
                </c:pt>
                <c:pt idx="270">
                  <c:v>0.22200000000000272</c:v>
                </c:pt>
                <c:pt idx="271">
                  <c:v>0.22199999999999895</c:v>
                </c:pt>
                <c:pt idx="272">
                  <c:v>0.22199999999999895</c:v>
                </c:pt>
                <c:pt idx="273">
                  <c:v>0.22200000000000272</c:v>
                </c:pt>
                <c:pt idx="274">
                  <c:v>0.22199999999999895</c:v>
                </c:pt>
                <c:pt idx="275">
                  <c:v>0.22199999999999895</c:v>
                </c:pt>
                <c:pt idx="276">
                  <c:v>0.22199999999999895</c:v>
                </c:pt>
                <c:pt idx="277">
                  <c:v>0.22200000000000272</c:v>
                </c:pt>
                <c:pt idx="278">
                  <c:v>0.22199999999999895</c:v>
                </c:pt>
                <c:pt idx="279">
                  <c:v>0.22199999999999895</c:v>
                </c:pt>
                <c:pt idx="280">
                  <c:v>0.21000000000000227</c:v>
                </c:pt>
                <c:pt idx="281">
                  <c:v>0.11999999999999697</c:v>
                </c:pt>
                <c:pt idx="282">
                  <c:v>0.12000000000000076</c:v>
                </c:pt>
                <c:pt idx="283">
                  <c:v>0.12000000000000076</c:v>
                </c:pt>
                <c:pt idx="284">
                  <c:v>0.12000000000000076</c:v>
                </c:pt>
                <c:pt idx="285">
                  <c:v>0.12000000000000076</c:v>
                </c:pt>
                <c:pt idx="286">
                  <c:v>0.11999999999999697</c:v>
                </c:pt>
                <c:pt idx="287">
                  <c:v>0.12000000000000076</c:v>
                </c:pt>
                <c:pt idx="288">
                  <c:v>0.12000000000000076</c:v>
                </c:pt>
                <c:pt idx="289">
                  <c:v>0.12000000000000076</c:v>
                </c:pt>
                <c:pt idx="290">
                  <c:v>0.12000000000000076</c:v>
                </c:pt>
                <c:pt idx="291">
                  <c:v>0.11999999999999697</c:v>
                </c:pt>
                <c:pt idx="292">
                  <c:v>0.12000000000000076</c:v>
                </c:pt>
                <c:pt idx="293">
                  <c:v>0.12000000000000076</c:v>
                </c:pt>
                <c:pt idx="294">
                  <c:v>0.12000000000000076</c:v>
                </c:pt>
                <c:pt idx="295">
                  <c:v>0.12000000000000076</c:v>
                </c:pt>
                <c:pt idx="296">
                  <c:v>0.11999999999999697</c:v>
                </c:pt>
                <c:pt idx="297">
                  <c:v>0.12000000000000076</c:v>
                </c:pt>
                <c:pt idx="298">
                  <c:v>0.12000000000000076</c:v>
                </c:pt>
                <c:pt idx="299">
                  <c:v>0.12000000000000076</c:v>
                </c:pt>
                <c:pt idx="300">
                  <c:v>0.12000000000000076</c:v>
                </c:pt>
                <c:pt idx="301">
                  <c:v>0.11999999999999697</c:v>
                </c:pt>
                <c:pt idx="302">
                  <c:v>0.12000000000000076</c:v>
                </c:pt>
                <c:pt idx="303">
                  <c:v>0.12000000000000076</c:v>
                </c:pt>
                <c:pt idx="304">
                  <c:v>0.12000000000000076</c:v>
                </c:pt>
                <c:pt idx="305">
                  <c:v>0.12000000000000076</c:v>
                </c:pt>
                <c:pt idx="306">
                  <c:v>0.11999999999999697</c:v>
                </c:pt>
                <c:pt idx="307">
                  <c:v>0.12000000000000076</c:v>
                </c:pt>
                <c:pt idx="308">
                  <c:v>0.12000000000000076</c:v>
                </c:pt>
                <c:pt idx="309">
                  <c:v>0.12000000000000076</c:v>
                </c:pt>
                <c:pt idx="310">
                  <c:v>0.12000000000000076</c:v>
                </c:pt>
                <c:pt idx="311">
                  <c:v>0.11999999999999697</c:v>
                </c:pt>
                <c:pt idx="312">
                  <c:v>0.12000000000000076</c:v>
                </c:pt>
                <c:pt idx="313">
                  <c:v>0.12000000000000076</c:v>
                </c:pt>
                <c:pt idx="314">
                  <c:v>0.12000000000000076</c:v>
                </c:pt>
                <c:pt idx="315">
                  <c:v>0.12000000000000076</c:v>
                </c:pt>
                <c:pt idx="316">
                  <c:v>0.11999999999999697</c:v>
                </c:pt>
                <c:pt idx="317">
                  <c:v>0.12000000000000076</c:v>
                </c:pt>
                <c:pt idx="318">
                  <c:v>0.12000000000000076</c:v>
                </c:pt>
                <c:pt idx="319">
                  <c:v>0.12000000000000076</c:v>
                </c:pt>
                <c:pt idx="320">
                  <c:v>0.12000000000000076</c:v>
                </c:pt>
                <c:pt idx="321">
                  <c:v>0.11999999999999697</c:v>
                </c:pt>
                <c:pt idx="322">
                  <c:v>0.12000000000000076</c:v>
                </c:pt>
                <c:pt idx="323">
                  <c:v>0.12000000000000076</c:v>
                </c:pt>
                <c:pt idx="324">
                  <c:v>0.12000000000000076</c:v>
                </c:pt>
                <c:pt idx="325">
                  <c:v>0.12000000000000076</c:v>
                </c:pt>
                <c:pt idx="326">
                  <c:v>0.11999999999999697</c:v>
                </c:pt>
                <c:pt idx="327">
                  <c:v>0.12000000000000076</c:v>
                </c:pt>
                <c:pt idx="328">
                  <c:v>0.12000000000000455</c:v>
                </c:pt>
                <c:pt idx="329">
                  <c:v>0.11999999999999697</c:v>
                </c:pt>
                <c:pt idx="330">
                  <c:v>0.11999999999999697</c:v>
                </c:pt>
                <c:pt idx="331">
                  <c:v>0.11999999999999697</c:v>
                </c:pt>
                <c:pt idx="332">
                  <c:v>0.12000000000000455</c:v>
                </c:pt>
                <c:pt idx="333">
                  <c:v>0.12000000000000455</c:v>
                </c:pt>
                <c:pt idx="334">
                  <c:v>0.11999999999999697</c:v>
                </c:pt>
                <c:pt idx="335">
                  <c:v>0.11999999999999697</c:v>
                </c:pt>
                <c:pt idx="336">
                  <c:v>0.11999999999999697</c:v>
                </c:pt>
                <c:pt idx="337">
                  <c:v>0.12000000000000455</c:v>
                </c:pt>
                <c:pt idx="338">
                  <c:v>0.12000000000000455</c:v>
                </c:pt>
                <c:pt idx="339">
                  <c:v>0.11999999999999697</c:v>
                </c:pt>
                <c:pt idx="340">
                  <c:v>0.11999999999999697</c:v>
                </c:pt>
                <c:pt idx="341">
                  <c:v>0.11999999999999697</c:v>
                </c:pt>
                <c:pt idx="342">
                  <c:v>0.12000000000000455</c:v>
                </c:pt>
                <c:pt idx="343">
                  <c:v>0.12000000000000455</c:v>
                </c:pt>
                <c:pt idx="344">
                  <c:v>0.11999999999999697</c:v>
                </c:pt>
                <c:pt idx="345">
                  <c:v>0.11999999999999697</c:v>
                </c:pt>
                <c:pt idx="346">
                  <c:v>0.11999999999999697</c:v>
                </c:pt>
                <c:pt idx="347">
                  <c:v>0.12000000000000455</c:v>
                </c:pt>
                <c:pt idx="348">
                  <c:v>0.12000000000000455</c:v>
                </c:pt>
                <c:pt idx="349">
                  <c:v>0.11999999999999697</c:v>
                </c:pt>
                <c:pt idx="350">
                  <c:v>0.11999999999999697</c:v>
                </c:pt>
                <c:pt idx="351">
                  <c:v>0.11999999999999697</c:v>
                </c:pt>
                <c:pt idx="352">
                  <c:v>0.12000000000000455</c:v>
                </c:pt>
                <c:pt idx="353">
                  <c:v>0.12000000000000455</c:v>
                </c:pt>
                <c:pt idx="354">
                  <c:v>0.11999999999999697</c:v>
                </c:pt>
                <c:pt idx="355">
                  <c:v>0.11999999999999697</c:v>
                </c:pt>
                <c:pt idx="356">
                  <c:v>0.11999999999999697</c:v>
                </c:pt>
                <c:pt idx="357">
                  <c:v>0.12000000000000455</c:v>
                </c:pt>
                <c:pt idx="358">
                  <c:v>0.12000000000000455</c:v>
                </c:pt>
                <c:pt idx="359">
                  <c:v>0.14083333333333031</c:v>
                </c:pt>
                <c:pt idx="360">
                  <c:v>0.21999999999999698</c:v>
                </c:pt>
                <c:pt idx="361">
                  <c:v>0.22000000000000455</c:v>
                </c:pt>
                <c:pt idx="362">
                  <c:v>0.21999999999999698</c:v>
                </c:pt>
                <c:pt idx="363">
                  <c:v>0.22000000000000455</c:v>
                </c:pt>
                <c:pt idx="364">
                  <c:v>0.21999999999999698</c:v>
                </c:pt>
                <c:pt idx="365">
                  <c:v>0.21999999999999698</c:v>
                </c:pt>
                <c:pt idx="366">
                  <c:v>0.22000000000000455</c:v>
                </c:pt>
                <c:pt idx="367">
                  <c:v>0.21999999999999698</c:v>
                </c:pt>
                <c:pt idx="368">
                  <c:v>0.22000000000000455</c:v>
                </c:pt>
                <c:pt idx="369">
                  <c:v>0.21999999999999698</c:v>
                </c:pt>
                <c:pt idx="370">
                  <c:v>0.21999999999999698</c:v>
                </c:pt>
                <c:pt idx="371">
                  <c:v>0.22000000000000455</c:v>
                </c:pt>
                <c:pt idx="372">
                  <c:v>0.21999999999999698</c:v>
                </c:pt>
                <c:pt idx="373">
                  <c:v>0.22000000000000455</c:v>
                </c:pt>
                <c:pt idx="374">
                  <c:v>0.21999999999999698</c:v>
                </c:pt>
                <c:pt idx="375">
                  <c:v>0.21999999999999698</c:v>
                </c:pt>
                <c:pt idx="376">
                  <c:v>0.22000000000000455</c:v>
                </c:pt>
                <c:pt idx="377">
                  <c:v>0.21999999999999698</c:v>
                </c:pt>
                <c:pt idx="378">
                  <c:v>0.22000000000000455</c:v>
                </c:pt>
                <c:pt idx="379">
                  <c:v>0.21999999999999698</c:v>
                </c:pt>
                <c:pt idx="380">
                  <c:v>0.21999999999999698</c:v>
                </c:pt>
                <c:pt idx="381">
                  <c:v>0.22000000000000455</c:v>
                </c:pt>
                <c:pt idx="382">
                  <c:v>0.21999999999999698</c:v>
                </c:pt>
                <c:pt idx="383">
                  <c:v>0.22000000000000455</c:v>
                </c:pt>
                <c:pt idx="384">
                  <c:v>0.21999999999999698</c:v>
                </c:pt>
                <c:pt idx="385">
                  <c:v>0.21999999999999698</c:v>
                </c:pt>
                <c:pt idx="386">
                  <c:v>0.22000000000000455</c:v>
                </c:pt>
                <c:pt idx="387">
                  <c:v>0.21999999999999698</c:v>
                </c:pt>
                <c:pt idx="388">
                  <c:v>0.22000000000000455</c:v>
                </c:pt>
                <c:pt idx="389">
                  <c:v>0.21999999999999698</c:v>
                </c:pt>
                <c:pt idx="390">
                  <c:v>0.21999999999999698</c:v>
                </c:pt>
                <c:pt idx="391">
                  <c:v>0.22000000000000455</c:v>
                </c:pt>
                <c:pt idx="392">
                  <c:v>0.21999999999999698</c:v>
                </c:pt>
                <c:pt idx="393">
                  <c:v>0.22000000000000455</c:v>
                </c:pt>
                <c:pt idx="394">
                  <c:v>0.21999999999999698</c:v>
                </c:pt>
                <c:pt idx="395">
                  <c:v>0.21999999999999698</c:v>
                </c:pt>
                <c:pt idx="396">
                  <c:v>0.22000000000000455</c:v>
                </c:pt>
                <c:pt idx="397">
                  <c:v>0.21999999999999698</c:v>
                </c:pt>
                <c:pt idx="398">
                  <c:v>0.22000000000000455</c:v>
                </c:pt>
                <c:pt idx="399">
                  <c:v>0.21999999999999698</c:v>
                </c:pt>
                <c:pt idx="400">
                  <c:v>0.21999999999999698</c:v>
                </c:pt>
                <c:pt idx="401">
                  <c:v>0.22000000000000455</c:v>
                </c:pt>
                <c:pt idx="402">
                  <c:v>0.21999999999999698</c:v>
                </c:pt>
                <c:pt idx="403">
                  <c:v>0.22000000000000455</c:v>
                </c:pt>
                <c:pt idx="404">
                  <c:v>0.21999999999999698</c:v>
                </c:pt>
                <c:pt idx="405">
                  <c:v>0.21999999999999698</c:v>
                </c:pt>
                <c:pt idx="406">
                  <c:v>0.22000000000000455</c:v>
                </c:pt>
                <c:pt idx="407">
                  <c:v>0.21999999999999698</c:v>
                </c:pt>
                <c:pt idx="408">
                  <c:v>0.22000000000000455</c:v>
                </c:pt>
                <c:pt idx="409">
                  <c:v>0.21999999999999698</c:v>
                </c:pt>
                <c:pt idx="410">
                  <c:v>0.21999999999999698</c:v>
                </c:pt>
                <c:pt idx="411">
                  <c:v>0.22000000000000455</c:v>
                </c:pt>
                <c:pt idx="412">
                  <c:v>0.21999999999999698</c:v>
                </c:pt>
                <c:pt idx="413">
                  <c:v>0.22000000000000455</c:v>
                </c:pt>
                <c:pt idx="414">
                  <c:v>0.21999999999999698</c:v>
                </c:pt>
                <c:pt idx="415">
                  <c:v>0.21999999999999698</c:v>
                </c:pt>
                <c:pt idx="416">
                  <c:v>0.22000000000000455</c:v>
                </c:pt>
                <c:pt idx="417">
                  <c:v>0.21999999999999698</c:v>
                </c:pt>
                <c:pt idx="418">
                  <c:v>0.22000000000000455</c:v>
                </c:pt>
                <c:pt idx="419">
                  <c:v>0.21999999999999698</c:v>
                </c:pt>
                <c:pt idx="420">
                  <c:v>0.21999999999999698</c:v>
                </c:pt>
                <c:pt idx="421">
                  <c:v>0.22000000000000455</c:v>
                </c:pt>
                <c:pt idx="422">
                  <c:v>0.21999999999999698</c:v>
                </c:pt>
                <c:pt idx="423">
                  <c:v>0.22000000000000455</c:v>
                </c:pt>
                <c:pt idx="424">
                  <c:v>0.21999999999999698</c:v>
                </c:pt>
                <c:pt idx="425">
                  <c:v>0.21999999999999698</c:v>
                </c:pt>
                <c:pt idx="426">
                  <c:v>0.22000000000000455</c:v>
                </c:pt>
                <c:pt idx="427">
                  <c:v>0.21999999999999698</c:v>
                </c:pt>
                <c:pt idx="428">
                  <c:v>0.22000000000000455</c:v>
                </c:pt>
                <c:pt idx="429">
                  <c:v>0.21999999999999698</c:v>
                </c:pt>
                <c:pt idx="430">
                  <c:v>0.21999999999999698</c:v>
                </c:pt>
                <c:pt idx="431">
                  <c:v>0.22000000000000455</c:v>
                </c:pt>
                <c:pt idx="432">
                  <c:v>0.21999999999999698</c:v>
                </c:pt>
                <c:pt idx="433">
                  <c:v>0.22000000000000455</c:v>
                </c:pt>
                <c:pt idx="434">
                  <c:v>0.21999999999999698</c:v>
                </c:pt>
                <c:pt idx="435">
                  <c:v>0.21999999999999698</c:v>
                </c:pt>
                <c:pt idx="436">
                  <c:v>0.22000000000000455</c:v>
                </c:pt>
                <c:pt idx="437">
                  <c:v>0.21999999999999698</c:v>
                </c:pt>
                <c:pt idx="438">
                  <c:v>0.22000000000000455</c:v>
                </c:pt>
                <c:pt idx="439">
                  <c:v>0.21999999999999698</c:v>
                </c:pt>
                <c:pt idx="440">
                  <c:v>0.21999999999999698</c:v>
                </c:pt>
                <c:pt idx="441">
                  <c:v>0.22000000000000455</c:v>
                </c:pt>
                <c:pt idx="442">
                  <c:v>0.21999999999999698</c:v>
                </c:pt>
                <c:pt idx="443">
                  <c:v>0.22000000000000455</c:v>
                </c:pt>
                <c:pt idx="444">
                  <c:v>0.21999999999999698</c:v>
                </c:pt>
                <c:pt idx="445">
                  <c:v>0.21999999999999698</c:v>
                </c:pt>
                <c:pt idx="446">
                  <c:v>0.22000000000000455</c:v>
                </c:pt>
                <c:pt idx="447">
                  <c:v>0.21999999999999698</c:v>
                </c:pt>
                <c:pt idx="448">
                  <c:v>0.22000000000000455</c:v>
                </c:pt>
                <c:pt idx="449">
                  <c:v>0.21999999999999698</c:v>
                </c:pt>
                <c:pt idx="450">
                  <c:v>0.21999999999999698</c:v>
                </c:pt>
                <c:pt idx="451">
                  <c:v>0.22000000000000455</c:v>
                </c:pt>
                <c:pt idx="452">
                  <c:v>0.21999999999999698</c:v>
                </c:pt>
                <c:pt idx="453">
                  <c:v>0.22000000000000455</c:v>
                </c:pt>
                <c:pt idx="454">
                  <c:v>0.21999999999999698</c:v>
                </c:pt>
                <c:pt idx="455">
                  <c:v>0.21999999999999698</c:v>
                </c:pt>
                <c:pt idx="456">
                  <c:v>0.22000000000000455</c:v>
                </c:pt>
                <c:pt idx="457">
                  <c:v>0.21999999999999698</c:v>
                </c:pt>
                <c:pt idx="458">
                  <c:v>0.22000000000000455</c:v>
                </c:pt>
                <c:pt idx="459">
                  <c:v>0.21999999999999698</c:v>
                </c:pt>
                <c:pt idx="460">
                  <c:v>0.21999999999999698</c:v>
                </c:pt>
                <c:pt idx="461">
                  <c:v>0.22000000000000455</c:v>
                </c:pt>
                <c:pt idx="462">
                  <c:v>0.21999999999999698</c:v>
                </c:pt>
                <c:pt idx="463">
                  <c:v>0.22000000000000455</c:v>
                </c:pt>
                <c:pt idx="464">
                  <c:v>0.21999999999999698</c:v>
                </c:pt>
                <c:pt idx="465">
                  <c:v>0.21999999999999698</c:v>
                </c:pt>
                <c:pt idx="466">
                  <c:v>0.22000000000000455</c:v>
                </c:pt>
                <c:pt idx="467">
                  <c:v>0.21999999999999698</c:v>
                </c:pt>
                <c:pt idx="468">
                  <c:v>0.22000000000000455</c:v>
                </c:pt>
                <c:pt idx="469">
                  <c:v>0.21999999999999698</c:v>
                </c:pt>
                <c:pt idx="470">
                  <c:v>0.21999999999999698</c:v>
                </c:pt>
                <c:pt idx="471">
                  <c:v>0.22000000000000455</c:v>
                </c:pt>
                <c:pt idx="472">
                  <c:v>0.21999999999999698</c:v>
                </c:pt>
                <c:pt idx="473">
                  <c:v>0.22000000000000455</c:v>
                </c:pt>
                <c:pt idx="474">
                  <c:v>0.21999999999999698</c:v>
                </c:pt>
                <c:pt idx="475">
                  <c:v>0.21999999999999698</c:v>
                </c:pt>
                <c:pt idx="476">
                  <c:v>0.22000000000000455</c:v>
                </c:pt>
                <c:pt idx="477">
                  <c:v>0.21999999999999698</c:v>
                </c:pt>
                <c:pt idx="478">
                  <c:v>0.22000000000000455</c:v>
                </c:pt>
                <c:pt idx="479">
                  <c:v>0.21999999999999698</c:v>
                </c:pt>
                <c:pt idx="480">
                  <c:v>0.21999999999999698</c:v>
                </c:pt>
                <c:pt idx="481">
                  <c:v>0.22000000000000455</c:v>
                </c:pt>
                <c:pt idx="482">
                  <c:v>0.21999999999999698</c:v>
                </c:pt>
                <c:pt idx="483">
                  <c:v>0.22000000000000455</c:v>
                </c:pt>
                <c:pt idx="484">
                  <c:v>0.21999999999999698</c:v>
                </c:pt>
                <c:pt idx="485">
                  <c:v>0.21999999999999698</c:v>
                </c:pt>
                <c:pt idx="486">
                  <c:v>0.22000000000000455</c:v>
                </c:pt>
                <c:pt idx="487">
                  <c:v>0.21999999999999698</c:v>
                </c:pt>
                <c:pt idx="488">
                  <c:v>0.22000000000000455</c:v>
                </c:pt>
                <c:pt idx="489">
                  <c:v>0.21999999999999698</c:v>
                </c:pt>
                <c:pt idx="490">
                  <c:v>0.21999999999999698</c:v>
                </c:pt>
                <c:pt idx="491">
                  <c:v>0.22000000000000455</c:v>
                </c:pt>
                <c:pt idx="492">
                  <c:v>0.21999999999999698</c:v>
                </c:pt>
                <c:pt idx="493">
                  <c:v>0.22000000000000455</c:v>
                </c:pt>
                <c:pt idx="494">
                  <c:v>0.21999999999999698</c:v>
                </c:pt>
                <c:pt idx="495">
                  <c:v>0.21999999999999698</c:v>
                </c:pt>
                <c:pt idx="496">
                  <c:v>0.22000000000000455</c:v>
                </c:pt>
                <c:pt idx="497">
                  <c:v>0.21999999999999698</c:v>
                </c:pt>
                <c:pt idx="498">
                  <c:v>0.22000000000000455</c:v>
                </c:pt>
                <c:pt idx="499">
                  <c:v>0.21999999999999698</c:v>
                </c:pt>
                <c:pt idx="500">
                  <c:v>0.21999999999999698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70-4954-AA57-20A8B14C7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694160"/>
        <c:axId val="312693768"/>
      </c:lineChart>
      <c:catAx>
        <c:axId val="312694160"/>
        <c:scaling>
          <c:orientation val="minMax"/>
        </c:scaling>
        <c:delete val="0"/>
        <c:axPos val="b"/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93768"/>
        <c:crosses val="autoZero"/>
        <c:auto val="1"/>
        <c:lblAlgn val="ctr"/>
        <c:lblOffset val="100"/>
        <c:noMultiLvlLbl val="0"/>
      </c:catAx>
      <c:valAx>
        <c:axId val="312693768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94160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73316657153677E-2"/>
          <c:y val="3.0332863527339406E-2"/>
          <c:w val="0.26884647779874427"/>
          <c:h val="0.5084794238120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Married</a:t>
            </a:r>
          </a:p>
        </c:rich>
      </c:tx>
      <c:layout>
        <c:manualLayout>
          <c:xMode val="edge"/>
          <c:yMode val="edge"/>
          <c:x val="0.4552904133108025"/>
          <c:y val="3.2701374301409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255663324123111E-2"/>
          <c:y val="3.7626521643821201E-2"/>
          <c:w val="0.92040783464223141"/>
          <c:h val="0.73970782022690673"/>
        </c:manualLayout>
      </c:layout>
      <c:lineChart>
        <c:grouping val="standard"/>
        <c:varyColors val="0"/>
        <c:ser>
          <c:idx val="1"/>
          <c:order val="0"/>
          <c:tx>
            <c:v>Married</c:v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Married!$C$25:$C$525</c:f>
              <c:numCache>
                <c:formatCode>"$"#,##0</c:formatCode>
                <c:ptCount val="501"/>
                <c:pt idx="0">
                  <c:v>10000</c:v>
                </c:pt>
                <c:pt idx="1">
                  <c:v>10220</c:v>
                </c:pt>
                <c:pt idx="2">
                  <c:v>10440</c:v>
                </c:pt>
                <c:pt idx="3">
                  <c:v>10660</c:v>
                </c:pt>
                <c:pt idx="4">
                  <c:v>10880</c:v>
                </c:pt>
                <c:pt idx="5">
                  <c:v>11100</c:v>
                </c:pt>
                <c:pt idx="6">
                  <c:v>11320</c:v>
                </c:pt>
                <c:pt idx="7">
                  <c:v>11540</c:v>
                </c:pt>
                <c:pt idx="8">
                  <c:v>11760</c:v>
                </c:pt>
                <c:pt idx="9">
                  <c:v>11980</c:v>
                </c:pt>
                <c:pt idx="10">
                  <c:v>12200</c:v>
                </c:pt>
                <c:pt idx="11">
                  <c:v>12420</c:v>
                </c:pt>
                <c:pt idx="12">
                  <c:v>12640</c:v>
                </c:pt>
                <c:pt idx="13">
                  <c:v>12860</c:v>
                </c:pt>
                <c:pt idx="14">
                  <c:v>13080</c:v>
                </c:pt>
                <c:pt idx="15">
                  <c:v>13300</c:v>
                </c:pt>
                <c:pt idx="16">
                  <c:v>13520</c:v>
                </c:pt>
                <c:pt idx="17">
                  <c:v>13740</c:v>
                </c:pt>
                <c:pt idx="18">
                  <c:v>13960</c:v>
                </c:pt>
                <c:pt idx="19">
                  <c:v>14180</c:v>
                </c:pt>
                <c:pt idx="20">
                  <c:v>14400</c:v>
                </c:pt>
                <c:pt idx="21">
                  <c:v>14620</c:v>
                </c:pt>
                <c:pt idx="22">
                  <c:v>14840</c:v>
                </c:pt>
                <c:pt idx="23">
                  <c:v>15060</c:v>
                </c:pt>
                <c:pt idx="24">
                  <c:v>15280</c:v>
                </c:pt>
                <c:pt idx="25">
                  <c:v>15500</c:v>
                </c:pt>
                <c:pt idx="26">
                  <c:v>15720</c:v>
                </c:pt>
                <c:pt idx="27">
                  <c:v>15940</c:v>
                </c:pt>
                <c:pt idx="28">
                  <c:v>16160</c:v>
                </c:pt>
                <c:pt idx="29">
                  <c:v>16380</c:v>
                </c:pt>
                <c:pt idx="30">
                  <c:v>16600</c:v>
                </c:pt>
                <c:pt idx="31">
                  <c:v>16820</c:v>
                </c:pt>
                <c:pt idx="32">
                  <c:v>17040</c:v>
                </c:pt>
                <c:pt idx="33">
                  <c:v>17260</c:v>
                </c:pt>
                <c:pt idx="34">
                  <c:v>17480</c:v>
                </c:pt>
                <c:pt idx="35">
                  <c:v>17700</c:v>
                </c:pt>
                <c:pt idx="36">
                  <c:v>17920</c:v>
                </c:pt>
                <c:pt idx="37">
                  <c:v>18140</c:v>
                </c:pt>
                <c:pt idx="38">
                  <c:v>18360</c:v>
                </c:pt>
                <c:pt idx="39">
                  <c:v>18580</c:v>
                </c:pt>
                <c:pt idx="40">
                  <c:v>18800</c:v>
                </c:pt>
                <c:pt idx="41">
                  <c:v>19020</c:v>
                </c:pt>
                <c:pt idx="42">
                  <c:v>19240</c:v>
                </c:pt>
                <c:pt idx="43">
                  <c:v>19460</c:v>
                </c:pt>
                <c:pt idx="44">
                  <c:v>19680</c:v>
                </c:pt>
                <c:pt idx="45">
                  <c:v>19900</c:v>
                </c:pt>
                <c:pt idx="46">
                  <c:v>20120</c:v>
                </c:pt>
                <c:pt idx="47">
                  <c:v>20340</c:v>
                </c:pt>
                <c:pt idx="48">
                  <c:v>20560</c:v>
                </c:pt>
                <c:pt idx="49">
                  <c:v>20780</c:v>
                </c:pt>
                <c:pt idx="50">
                  <c:v>21000</c:v>
                </c:pt>
                <c:pt idx="51">
                  <c:v>21220</c:v>
                </c:pt>
                <c:pt idx="52">
                  <c:v>21440</c:v>
                </c:pt>
                <c:pt idx="53">
                  <c:v>21660</c:v>
                </c:pt>
                <c:pt idx="54">
                  <c:v>21880</c:v>
                </c:pt>
                <c:pt idx="55">
                  <c:v>22100</c:v>
                </c:pt>
                <c:pt idx="56">
                  <c:v>22320</c:v>
                </c:pt>
                <c:pt idx="57">
                  <c:v>22540</c:v>
                </c:pt>
                <c:pt idx="58">
                  <c:v>22760</c:v>
                </c:pt>
                <c:pt idx="59">
                  <c:v>22980</c:v>
                </c:pt>
                <c:pt idx="60">
                  <c:v>23200</c:v>
                </c:pt>
                <c:pt idx="61">
                  <c:v>23420</c:v>
                </c:pt>
                <c:pt idx="62">
                  <c:v>23640</c:v>
                </c:pt>
                <c:pt idx="63">
                  <c:v>23860</c:v>
                </c:pt>
                <c:pt idx="64">
                  <c:v>24080</c:v>
                </c:pt>
                <c:pt idx="65">
                  <c:v>24300</c:v>
                </c:pt>
                <c:pt idx="66">
                  <c:v>24520</c:v>
                </c:pt>
                <c:pt idx="67">
                  <c:v>24740</c:v>
                </c:pt>
                <c:pt idx="68">
                  <c:v>24960</c:v>
                </c:pt>
                <c:pt idx="69">
                  <c:v>25180</c:v>
                </c:pt>
                <c:pt idx="70">
                  <c:v>25400</c:v>
                </c:pt>
                <c:pt idx="71">
                  <c:v>25620</c:v>
                </c:pt>
                <c:pt idx="72">
                  <c:v>25840</c:v>
                </c:pt>
                <c:pt idx="73">
                  <c:v>26060</c:v>
                </c:pt>
                <c:pt idx="74">
                  <c:v>26280</c:v>
                </c:pt>
                <c:pt idx="75">
                  <c:v>26500</c:v>
                </c:pt>
                <c:pt idx="76">
                  <c:v>26720</c:v>
                </c:pt>
                <c:pt idx="77">
                  <c:v>26940</c:v>
                </c:pt>
                <c:pt idx="78">
                  <c:v>27160</c:v>
                </c:pt>
                <c:pt idx="79">
                  <c:v>27380</c:v>
                </c:pt>
                <c:pt idx="80">
                  <c:v>27600</c:v>
                </c:pt>
                <c:pt idx="81">
                  <c:v>27820</c:v>
                </c:pt>
                <c:pt idx="82">
                  <c:v>28040</c:v>
                </c:pt>
                <c:pt idx="83">
                  <c:v>28260</c:v>
                </c:pt>
                <c:pt idx="84">
                  <c:v>28480</c:v>
                </c:pt>
                <c:pt idx="85">
                  <c:v>28700</c:v>
                </c:pt>
                <c:pt idx="86">
                  <c:v>28920</c:v>
                </c:pt>
                <c:pt idx="87">
                  <c:v>29140</c:v>
                </c:pt>
                <c:pt idx="88">
                  <c:v>29360</c:v>
                </c:pt>
                <c:pt idx="89">
                  <c:v>29580</c:v>
                </c:pt>
                <c:pt idx="90">
                  <c:v>29800</c:v>
                </c:pt>
                <c:pt idx="91">
                  <c:v>30020</c:v>
                </c:pt>
                <c:pt idx="92">
                  <c:v>30240</c:v>
                </c:pt>
                <c:pt idx="93">
                  <c:v>30460</c:v>
                </c:pt>
                <c:pt idx="94">
                  <c:v>30680</c:v>
                </c:pt>
                <c:pt idx="95">
                  <c:v>30900</c:v>
                </c:pt>
                <c:pt idx="96">
                  <c:v>31120</c:v>
                </c:pt>
                <c:pt idx="97">
                  <c:v>31340</c:v>
                </c:pt>
                <c:pt idx="98">
                  <c:v>31560</c:v>
                </c:pt>
                <c:pt idx="99">
                  <c:v>31780</c:v>
                </c:pt>
                <c:pt idx="100">
                  <c:v>32000</c:v>
                </c:pt>
                <c:pt idx="101">
                  <c:v>32220</c:v>
                </c:pt>
                <c:pt idx="102">
                  <c:v>32440</c:v>
                </c:pt>
                <c:pt idx="103">
                  <c:v>32660</c:v>
                </c:pt>
                <c:pt idx="104">
                  <c:v>32880</c:v>
                </c:pt>
                <c:pt idx="105">
                  <c:v>33100</c:v>
                </c:pt>
                <c:pt idx="106">
                  <c:v>33320</c:v>
                </c:pt>
                <c:pt idx="107">
                  <c:v>33540</c:v>
                </c:pt>
                <c:pt idx="108">
                  <c:v>33760</c:v>
                </c:pt>
                <c:pt idx="109">
                  <c:v>33980</c:v>
                </c:pt>
                <c:pt idx="110">
                  <c:v>34200</c:v>
                </c:pt>
                <c:pt idx="111">
                  <c:v>34420</c:v>
                </c:pt>
                <c:pt idx="112">
                  <c:v>34640</c:v>
                </c:pt>
                <c:pt idx="113">
                  <c:v>34860</c:v>
                </c:pt>
                <c:pt idx="114">
                  <c:v>35080</c:v>
                </c:pt>
                <c:pt idx="115">
                  <c:v>35300</c:v>
                </c:pt>
                <c:pt idx="116">
                  <c:v>35520</c:v>
                </c:pt>
                <c:pt idx="117">
                  <c:v>35740</c:v>
                </c:pt>
                <c:pt idx="118">
                  <c:v>35960</c:v>
                </c:pt>
                <c:pt idx="119">
                  <c:v>36180</c:v>
                </c:pt>
                <c:pt idx="120">
                  <c:v>36400</c:v>
                </c:pt>
                <c:pt idx="121">
                  <c:v>36620</c:v>
                </c:pt>
                <c:pt idx="122">
                  <c:v>36840</c:v>
                </c:pt>
                <c:pt idx="123">
                  <c:v>37060</c:v>
                </c:pt>
                <c:pt idx="124">
                  <c:v>37280</c:v>
                </c:pt>
                <c:pt idx="125">
                  <c:v>37500</c:v>
                </c:pt>
                <c:pt idx="126">
                  <c:v>37720</c:v>
                </c:pt>
                <c:pt idx="127">
                  <c:v>37940</c:v>
                </c:pt>
                <c:pt idx="128">
                  <c:v>38160</c:v>
                </c:pt>
                <c:pt idx="129">
                  <c:v>38380</c:v>
                </c:pt>
                <c:pt idx="130">
                  <c:v>38600</c:v>
                </c:pt>
                <c:pt idx="131">
                  <c:v>38820</c:v>
                </c:pt>
                <c:pt idx="132">
                  <c:v>39040</c:v>
                </c:pt>
                <c:pt idx="133">
                  <c:v>39260</c:v>
                </c:pt>
                <c:pt idx="134">
                  <c:v>39480</c:v>
                </c:pt>
                <c:pt idx="135">
                  <c:v>39700</c:v>
                </c:pt>
                <c:pt idx="136">
                  <c:v>39920</c:v>
                </c:pt>
                <c:pt idx="137">
                  <c:v>40140</c:v>
                </c:pt>
                <c:pt idx="138">
                  <c:v>40360</c:v>
                </c:pt>
                <c:pt idx="139">
                  <c:v>40580</c:v>
                </c:pt>
                <c:pt idx="140">
                  <c:v>40800</c:v>
                </c:pt>
                <c:pt idx="141">
                  <c:v>41020</c:v>
                </c:pt>
                <c:pt idx="142">
                  <c:v>41240</c:v>
                </c:pt>
                <c:pt idx="143">
                  <c:v>41460</c:v>
                </c:pt>
                <c:pt idx="144">
                  <c:v>41680</c:v>
                </c:pt>
                <c:pt idx="145">
                  <c:v>41900</c:v>
                </c:pt>
                <c:pt idx="146">
                  <c:v>42120</c:v>
                </c:pt>
                <c:pt idx="147">
                  <c:v>42340</c:v>
                </c:pt>
                <c:pt idx="148">
                  <c:v>42560</c:v>
                </c:pt>
                <c:pt idx="149">
                  <c:v>42780</c:v>
                </c:pt>
                <c:pt idx="150">
                  <c:v>43000</c:v>
                </c:pt>
                <c:pt idx="151">
                  <c:v>43220</c:v>
                </c:pt>
                <c:pt idx="152">
                  <c:v>43440</c:v>
                </c:pt>
                <c:pt idx="153">
                  <c:v>43660</c:v>
                </c:pt>
                <c:pt idx="154">
                  <c:v>43880</c:v>
                </c:pt>
                <c:pt idx="155">
                  <c:v>44100</c:v>
                </c:pt>
                <c:pt idx="156">
                  <c:v>44320</c:v>
                </c:pt>
                <c:pt idx="157">
                  <c:v>44540</c:v>
                </c:pt>
                <c:pt idx="158">
                  <c:v>44760</c:v>
                </c:pt>
                <c:pt idx="159">
                  <c:v>44980</c:v>
                </c:pt>
                <c:pt idx="160">
                  <c:v>45200</c:v>
                </c:pt>
                <c:pt idx="161">
                  <c:v>45420</c:v>
                </c:pt>
                <c:pt idx="162">
                  <c:v>45640</c:v>
                </c:pt>
                <c:pt idx="163">
                  <c:v>45860</c:v>
                </c:pt>
                <c:pt idx="164">
                  <c:v>46080</c:v>
                </c:pt>
                <c:pt idx="165">
                  <c:v>46300</c:v>
                </c:pt>
                <c:pt idx="166">
                  <c:v>46520</c:v>
                </c:pt>
                <c:pt idx="167">
                  <c:v>46740</c:v>
                </c:pt>
                <c:pt idx="168">
                  <c:v>46960</c:v>
                </c:pt>
                <c:pt idx="169">
                  <c:v>47180</c:v>
                </c:pt>
                <c:pt idx="170">
                  <c:v>47400</c:v>
                </c:pt>
                <c:pt idx="171">
                  <c:v>47620</c:v>
                </c:pt>
                <c:pt idx="172">
                  <c:v>47840</c:v>
                </c:pt>
                <c:pt idx="173">
                  <c:v>48060</c:v>
                </c:pt>
                <c:pt idx="174">
                  <c:v>48280</c:v>
                </c:pt>
                <c:pt idx="175">
                  <c:v>48500</c:v>
                </c:pt>
                <c:pt idx="176">
                  <c:v>48720</c:v>
                </c:pt>
                <c:pt idx="177">
                  <c:v>48940</c:v>
                </c:pt>
                <c:pt idx="178">
                  <c:v>49160</c:v>
                </c:pt>
                <c:pt idx="179">
                  <c:v>49380</c:v>
                </c:pt>
                <c:pt idx="180">
                  <c:v>49600</c:v>
                </c:pt>
                <c:pt idx="181">
                  <c:v>49820</c:v>
                </c:pt>
                <c:pt idx="182">
                  <c:v>50040</c:v>
                </c:pt>
                <c:pt idx="183">
                  <c:v>50260</c:v>
                </c:pt>
                <c:pt idx="184">
                  <c:v>50480</c:v>
                </c:pt>
                <c:pt idx="185">
                  <c:v>50700</c:v>
                </c:pt>
                <c:pt idx="186">
                  <c:v>50920</c:v>
                </c:pt>
                <c:pt idx="187">
                  <c:v>51140</c:v>
                </c:pt>
                <c:pt idx="188">
                  <c:v>51360</c:v>
                </c:pt>
                <c:pt idx="189">
                  <c:v>51580</c:v>
                </c:pt>
                <c:pt idx="190">
                  <c:v>51800</c:v>
                </c:pt>
                <c:pt idx="191">
                  <c:v>52020</c:v>
                </c:pt>
                <c:pt idx="192">
                  <c:v>52240</c:v>
                </c:pt>
                <c:pt idx="193">
                  <c:v>52460</c:v>
                </c:pt>
                <c:pt idx="194">
                  <c:v>52680</c:v>
                </c:pt>
                <c:pt idx="195">
                  <c:v>52900</c:v>
                </c:pt>
                <c:pt idx="196">
                  <c:v>53120</c:v>
                </c:pt>
                <c:pt idx="197">
                  <c:v>53340</c:v>
                </c:pt>
                <c:pt idx="198">
                  <c:v>53560</c:v>
                </c:pt>
                <c:pt idx="199">
                  <c:v>53780</c:v>
                </c:pt>
                <c:pt idx="200">
                  <c:v>54000</c:v>
                </c:pt>
                <c:pt idx="201">
                  <c:v>54220</c:v>
                </c:pt>
                <c:pt idx="202">
                  <c:v>54440</c:v>
                </c:pt>
                <c:pt idx="203">
                  <c:v>54660</c:v>
                </c:pt>
                <c:pt idx="204">
                  <c:v>54880</c:v>
                </c:pt>
                <c:pt idx="205">
                  <c:v>55100</c:v>
                </c:pt>
                <c:pt idx="206">
                  <c:v>55320</c:v>
                </c:pt>
                <c:pt idx="207">
                  <c:v>55540</c:v>
                </c:pt>
                <c:pt idx="208">
                  <c:v>55760</c:v>
                </c:pt>
                <c:pt idx="209">
                  <c:v>55980</c:v>
                </c:pt>
                <c:pt idx="210">
                  <c:v>56200</c:v>
                </c:pt>
                <c:pt idx="211">
                  <c:v>56420</c:v>
                </c:pt>
                <c:pt idx="212">
                  <c:v>56640</c:v>
                </c:pt>
                <c:pt idx="213">
                  <c:v>56860</c:v>
                </c:pt>
                <c:pt idx="214">
                  <c:v>57080</c:v>
                </c:pt>
                <c:pt idx="215">
                  <c:v>57300</c:v>
                </c:pt>
                <c:pt idx="216">
                  <c:v>57520</c:v>
                </c:pt>
                <c:pt idx="217">
                  <c:v>57740</c:v>
                </c:pt>
                <c:pt idx="218">
                  <c:v>57960</c:v>
                </c:pt>
                <c:pt idx="219">
                  <c:v>58180</c:v>
                </c:pt>
                <c:pt idx="220">
                  <c:v>58400</c:v>
                </c:pt>
                <c:pt idx="221">
                  <c:v>58620</c:v>
                </c:pt>
                <c:pt idx="222">
                  <c:v>58840</c:v>
                </c:pt>
                <c:pt idx="223">
                  <c:v>59060</c:v>
                </c:pt>
                <c:pt idx="224">
                  <c:v>59280</c:v>
                </c:pt>
                <c:pt idx="225">
                  <c:v>59500</c:v>
                </c:pt>
                <c:pt idx="226">
                  <c:v>59720</c:v>
                </c:pt>
                <c:pt idx="227">
                  <c:v>59940</c:v>
                </c:pt>
                <c:pt idx="228">
                  <c:v>60160</c:v>
                </c:pt>
                <c:pt idx="229">
                  <c:v>60380</c:v>
                </c:pt>
                <c:pt idx="230">
                  <c:v>60600</c:v>
                </c:pt>
                <c:pt idx="231">
                  <c:v>60820</c:v>
                </c:pt>
                <c:pt idx="232">
                  <c:v>61040</c:v>
                </c:pt>
                <c:pt idx="233">
                  <c:v>61260</c:v>
                </c:pt>
                <c:pt idx="234">
                  <c:v>61480</c:v>
                </c:pt>
                <c:pt idx="235">
                  <c:v>61700</c:v>
                </c:pt>
                <c:pt idx="236">
                  <c:v>61920</c:v>
                </c:pt>
                <c:pt idx="237">
                  <c:v>62140</c:v>
                </c:pt>
                <c:pt idx="238">
                  <c:v>62360</c:v>
                </c:pt>
                <c:pt idx="239">
                  <c:v>62580</c:v>
                </c:pt>
                <c:pt idx="240">
                  <c:v>62800</c:v>
                </c:pt>
                <c:pt idx="241">
                  <c:v>63020</c:v>
                </c:pt>
                <c:pt idx="242">
                  <c:v>63240</c:v>
                </c:pt>
                <c:pt idx="243">
                  <c:v>63460</c:v>
                </c:pt>
                <c:pt idx="244">
                  <c:v>63680</c:v>
                </c:pt>
                <c:pt idx="245">
                  <c:v>63900</c:v>
                </c:pt>
                <c:pt idx="246">
                  <c:v>64120</c:v>
                </c:pt>
                <c:pt idx="247">
                  <c:v>64340</c:v>
                </c:pt>
                <c:pt idx="248">
                  <c:v>64560</c:v>
                </c:pt>
                <c:pt idx="249">
                  <c:v>64780</c:v>
                </c:pt>
                <c:pt idx="250">
                  <c:v>65000</c:v>
                </c:pt>
                <c:pt idx="251">
                  <c:v>65220</c:v>
                </c:pt>
                <c:pt idx="252">
                  <c:v>65440</c:v>
                </c:pt>
                <c:pt idx="253">
                  <c:v>65660</c:v>
                </c:pt>
                <c:pt idx="254">
                  <c:v>65880</c:v>
                </c:pt>
                <c:pt idx="255">
                  <c:v>66100</c:v>
                </c:pt>
                <c:pt idx="256">
                  <c:v>66320</c:v>
                </c:pt>
                <c:pt idx="257">
                  <c:v>66540</c:v>
                </c:pt>
                <c:pt idx="258">
                  <c:v>66760</c:v>
                </c:pt>
                <c:pt idx="259">
                  <c:v>66980</c:v>
                </c:pt>
                <c:pt idx="260">
                  <c:v>67200</c:v>
                </c:pt>
                <c:pt idx="261">
                  <c:v>67420</c:v>
                </c:pt>
                <c:pt idx="262">
                  <c:v>67640</c:v>
                </c:pt>
                <c:pt idx="263">
                  <c:v>67860</c:v>
                </c:pt>
                <c:pt idx="264">
                  <c:v>68080</c:v>
                </c:pt>
                <c:pt idx="265">
                  <c:v>68300</c:v>
                </c:pt>
                <c:pt idx="266">
                  <c:v>68520</c:v>
                </c:pt>
                <c:pt idx="267">
                  <c:v>68740</c:v>
                </c:pt>
                <c:pt idx="268">
                  <c:v>68960</c:v>
                </c:pt>
                <c:pt idx="269">
                  <c:v>69180</c:v>
                </c:pt>
                <c:pt idx="270">
                  <c:v>69400</c:v>
                </c:pt>
                <c:pt idx="271">
                  <c:v>69620</c:v>
                </c:pt>
                <c:pt idx="272">
                  <c:v>69840</c:v>
                </c:pt>
                <c:pt idx="273">
                  <c:v>70060</c:v>
                </c:pt>
                <c:pt idx="274">
                  <c:v>70280</c:v>
                </c:pt>
                <c:pt idx="275">
                  <c:v>70500</c:v>
                </c:pt>
                <c:pt idx="276">
                  <c:v>70720</c:v>
                </c:pt>
                <c:pt idx="277">
                  <c:v>70940</c:v>
                </c:pt>
                <c:pt idx="278">
                  <c:v>71160</c:v>
                </c:pt>
                <c:pt idx="279">
                  <c:v>71380</c:v>
                </c:pt>
                <c:pt idx="280">
                  <c:v>71600</c:v>
                </c:pt>
                <c:pt idx="281">
                  <c:v>71820</c:v>
                </c:pt>
                <c:pt idx="282">
                  <c:v>72040</c:v>
                </c:pt>
                <c:pt idx="283">
                  <c:v>72260</c:v>
                </c:pt>
                <c:pt idx="284">
                  <c:v>72480</c:v>
                </c:pt>
                <c:pt idx="285">
                  <c:v>72700</c:v>
                </c:pt>
                <c:pt idx="286">
                  <c:v>72920</c:v>
                </c:pt>
                <c:pt idx="287">
                  <c:v>73140</c:v>
                </c:pt>
                <c:pt idx="288">
                  <c:v>73360</c:v>
                </c:pt>
                <c:pt idx="289">
                  <c:v>73580</c:v>
                </c:pt>
                <c:pt idx="290">
                  <c:v>73800</c:v>
                </c:pt>
                <c:pt idx="291">
                  <c:v>74020</c:v>
                </c:pt>
                <c:pt idx="292">
                  <c:v>74240</c:v>
                </c:pt>
                <c:pt idx="293">
                  <c:v>74460</c:v>
                </c:pt>
                <c:pt idx="294">
                  <c:v>74680</c:v>
                </c:pt>
                <c:pt idx="295">
                  <c:v>74900</c:v>
                </c:pt>
                <c:pt idx="296">
                  <c:v>75120</c:v>
                </c:pt>
                <c:pt idx="297">
                  <c:v>75340</c:v>
                </c:pt>
                <c:pt idx="298">
                  <c:v>75560</c:v>
                </c:pt>
                <c:pt idx="299">
                  <c:v>75780</c:v>
                </c:pt>
                <c:pt idx="300">
                  <c:v>76000</c:v>
                </c:pt>
                <c:pt idx="301">
                  <c:v>76220</c:v>
                </c:pt>
                <c:pt idx="302">
                  <c:v>76440</c:v>
                </c:pt>
                <c:pt idx="303">
                  <c:v>76660</c:v>
                </c:pt>
                <c:pt idx="304">
                  <c:v>76880</c:v>
                </c:pt>
                <c:pt idx="305">
                  <c:v>77100</c:v>
                </c:pt>
                <c:pt idx="306">
                  <c:v>77320</c:v>
                </c:pt>
                <c:pt idx="307">
                  <c:v>77540</c:v>
                </c:pt>
                <c:pt idx="308">
                  <c:v>77760</c:v>
                </c:pt>
                <c:pt idx="309">
                  <c:v>77980</c:v>
                </c:pt>
                <c:pt idx="310">
                  <c:v>78200</c:v>
                </c:pt>
                <c:pt idx="311">
                  <c:v>78420</c:v>
                </c:pt>
                <c:pt idx="312">
                  <c:v>78640</c:v>
                </c:pt>
                <c:pt idx="313">
                  <c:v>78860</c:v>
                </c:pt>
                <c:pt idx="314">
                  <c:v>79080</c:v>
                </c:pt>
                <c:pt idx="315">
                  <c:v>79300</c:v>
                </c:pt>
                <c:pt idx="316">
                  <c:v>79520</c:v>
                </c:pt>
                <c:pt idx="317">
                  <c:v>79740</c:v>
                </c:pt>
                <c:pt idx="318">
                  <c:v>79960</c:v>
                </c:pt>
                <c:pt idx="319">
                  <c:v>80180</c:v>
                </c:pt>
                <c:pt idx="320">
                  <c:v>80400</c:v>
                </c:pt>
                <c:pt idx="321">
                  <c:v>80620</c:v>
                </c:pt>
                <c:pt idx="322">
                  <c:v>80840</c:v>
                </c:pt>
                <c:pt idx="323">
                  <c:v>81060</c:v>
                </c:pt>
                <c:pt idx="324">
                  <c:v>81280</c:v>
                </c:pt>
                <c:pt idx="325">
                  <c:v>81500</c:v>
                </c:pt>
                <c:pt idx="326">
                  <c:v>81720</c:v>
                </c:pt>
                <c:pt idx="327">
                  <c:v>81940</c:v>
                </c:pt>
                <c:pt idx="328">
                  <c:v>82160</c:v>
                </c:pt>
                <c:pt idx="329">
                  <c:v>82380</c:v>
                </c:pt>
                <c:pt idx="330">
                  <c:v>82600</c:v>
                </c:pt>
                <c:pt idx="331">
                  <c:v>82820</c:v>
                </c:pt>
                <c:pt idx="332">
                  <c:v>83040</c:v>
                </c:pt>
                <c:pt idx="333">
                  <c:v>83260</c:v>
                </c:pt>
                <c:pt idx="334">
                  <c:v>83480</c:v>
                </c:pt>
                <c:pt idx="335">
                  <c:v>83700</c:v>
                </c:pt>
                <c:pt idx="336">
                  <c:v>83920</c:v>
                </c:pt>
                <c:pt idx="337">
                  <c:v>84140</c:v>
                </c:pt>
                <c:pt idx="338">
                  <c:v>84360</c:v>
                </c:pt>
                <c:pt idx="339">
                  <c:v>84580</c:v>
                </c:pt>
                <c:pt idx="340">
                  <c:v>84800</c:v>
                </c:pt>
                <c:pt idx="341">
                  <c:v>85020</c:v>
                </c:pt>
                <c:pt idx="342">
                  <c:v>85240</c:v>
                </c:pt>
                <c:pt idx="343">
                  <c:v>85460</c:v>
                </c:pt>
                <c:pt idx="344">
                  <c:v>85680</c:v>
                </c:pt>
                <c:pt idx="345">
                  <c:v>85900</c:v>
                </c:pt>
                <c:pt idx="346">
                  <c:v>86120</c:v>
                </c:pt>
                <c:pt idx="347">
                  <c:v>86340</c:v>
                </c:pt>
                <c:pt idx="348">
                  <c:v>86560</c:v>
                </c:pt>
                <c:pt idx="349">
                  <c:v>86780</c:v>
                </c:pt>
                <c:pt idx="350">
                  <c:v>87000</c:v>
                </c:pt>
                <c:pt idx="351">
                  <c:v>87220</c:v>
                </c:pt>
                <c:pt idx="352">
                  <c:v>87440</c:v>
                </c:pt>
                <c:pt idx="353">
                  <c:v>87660</c:v>
                </c:pt>
                <c:pt idx="354">
                  <c:v>87880</c:v>
                </c:pt>
                <c:pt idx="355">
                  <c:v>88100</c:v>
                </c:pt>
                <c:pt idx="356">
                  <c:v>88320</c:v>
                </c:pt>
                <c:pt idx="357">
                  <c:v>88540</c:v>
                </c:pt>
                <c:pt idx="358">
                  <c:v>88760</c:v>
                </c:pt>
                <c:pt idx="359">
                  <c:v>88980</c:v>
                </c:pt>
                <c:pt idx="360">
                  <c:v>89200</c:v>
                </c:pt>
                <c:pt idx="361">
                  <c:v>89420</c:v>
                </c:pt>
                <c:pt idx="362">
                  <c:v>89640</c:v>
                </c:pt>
                <c:pt idx="363">
                  <c:v>89860</c:v>
                </c:pt>
                <c:pt idx="364">
                  <c:v>90080</c:v>
                </c:pt>
                <c:pt idx="365">
                  <c:v>90300</c:v>
                </c:pt>
                <c:pt idx="366">
                  <c:v>90520</c:v>
                </c:pt>
                <c:pt idx="367">
                  <c:v>90740</c:v>
                </c:pt>
                <c:pt idx="368">
                  <c:v>90960</c:v>
                </c:pt>
                <c:pt idx="369">
                  <c:v>91180</c:v>
                </c:pt>
                <c:pt idx="370">
                  <c:v>91400</c:v>
                </c:pt>
                <c:pt idx="371">
                  <c:v>91620</c:v>
                </c:pt>
                <c:pt idx="372">
                  <c:v>91840</c:v>
                </c:pt>
                <c:pt idx="373">
                  <c:v>92060</c:v>
                </c:pt>
                <c:pt idx="374">
                  <c:v>92280</c:v>
                </c:pt>
                <c:pt idx="375">
                  <c:v>92500</c:v>
                </c:pt>
                <c:pt idx="376">
                  <c:v>92720</c:v>
                </c:pt>
                <c:pt idx="377">
                  <c:v>92940</c:v>
                </c:pt>
                <c:pt idx="378">
                  <c:v>93160</c:v>
                </c:pt>
                <c:pt idx="379">
                  <c:v>93380</c:v>
                </c:pt>
                <c:pt idx="380">
                  <c:v>93600</c:v>
                </c:pt>
                <c:pt idx="381">
                  <c:v>93820</c:v>
                </c:pt>
                <c:pt idx="382">
                  <c:v>94040</c:v>
                </c:pt>
                <c:pt idx="383">
                  <c:v>94260</c:v>
                </c:pt>
                <c:pt idx="384">
                  <c:v>94480</c:v>
                </c:pt>
                <c:pt idx="385">
                  <c:v>94700</c:v>
                </c:pt>
                <c:pt idx="386">
                  <c:v>94920</c:v>
                </c:pt>
                <c:pt idx="387">
                  <c:v>95140</c:v>
                </c:pt>
                <c:pt idx="388">
                  <c:v>95360</c:v>
                </c:pt>
                <c:pt idx="389">
                  <c:v>95580</c:v>
                </c:pt>
                <c:pt idx="390">
                  <c:v>95800</c:v>
                </c:pt>
                <c:pt idx="391">
                  <c:v>96020</c:v>
                </c:pt>
                <c:pt idx="392">
                  <c:v>96240</c:v>
                </c:pt>
                <c:pt idx="393">
                  <c:v>96460</c:v>
                </c:pt>
                <c:pt idx="394">
                  <c:v>96680</c:v>
                </c:pt>
                <c:pt idx="395">
                  <c:v>96900</c:v>
                </c:pt>
                <c:pt idx="396">
                  <c:v>97120</c:v>
                </c:pt>
                <c:pt idx="397">
                  <c:v>97340</c:v>
                </c:pt>
                <c:pt idx="398">
                  <c:v>97560</c:v>
                </c:pt>
                <c:pt idx="399">
                  <c:v>97780</c:v>
                </c:pt>
                <c:pt idx="400">
                  <c:v>98000</c:v>
                </c:pt>
                <c:pt idx="401">
                  <c:v>98220</c:v>
                </c:pt>
                <c:pt idx="402">
                  <c:v>98440</c:v>
                </c:pt>
                <c:pt idx="403">
                  <c:v>98660</c:v>
                </c:pt>
                <c:pt idx="404">
                  <c:v>98880</c:v>
                </c:pt>
                <c:pt idx="405">
                  <c:v>99100</c:v>
                </c:pt>
                <c:pt idx="406">
                  <c:v>99320</c:v>
                </c:pt>
                <c:pt idx="407">
                  <c:v>99540</c:v>
                </c:pt>
                <c:pt idx="408">
                  <c:v>99760</c:v>
                </c:pt>
                <c:pt idx="409">
                  <c:v>99980</c:v>
                </c:pt>
                <c:pt idx="410">
                  <c:v>100200</c:v>
                </c:pt>
                <c:pt idx="411">
                  <c:v>100420</c:v>
                </c:pt>
                <c:pt idx="412">
                  <c:v>100640</c:v>
                </c:pt>
                <c:pt idx="413">
                  <c:v>100860</c:v>
                </c:pt>
                <c:pt idx="414">
                  <c:v>101080</c:v>
                </c:pt>
                <c:pt idx="415">
                  <c:v>101300</c:v>
                </c:pt>
                <c:pt idx="416">
                  <c:v>101520</c:v>
                </c:pt>
                <c:pt idx="417">
                  <c:v>101740</c:v>
                </c:pt>
                <c:pt idx="418">
                  <c:v>101960</c:v>
                </c:pt>
                <c:pt idx="419">
                  <c:v>102180</c:v>
                </c:pt>
                <c:pt idx="420">
                  <c:v>102400</c:v>
                </c:pt>
                <c:pt idx="421">
                  <c:v>102620</c:v>
                </c:pt>
                <c:pt idx="422">
                  <c:v>102840</c:v>
                </c:pt>
                <c:pt idx="423">
                  <c:v>103060</c:v>
                </c:pt>
                <c:pt idx="424">
                  <c:v>103280</c:v>
                </c:pt>
                <c:pt idx="425">
                  <c:v>103500</c:v>
                </c:pt>
                <c:pt idx="426">
                  <c:v>103720</c:v>
                </c:pt>
                <c:pt idx="427">
                  <c:v>103940</c:v>
                </c:pt>
                <c:pt idx="428">
                  <c:v>104160</c:v>
                </c:pt>
                <c:pt idx="429">
                  <c:v>104380</c:v>
                </c:pt>
                <c:pt idx="430">
                  <c:v>104600</c:v>
                </c:pt>
                <c:pt idx="431">
                  <c:v>104820</c:v>
                </c:pt>
                <c:pt idx="432">
                  <c:v>105040</c:v>
                </c:pt>
                <c:pt idx="433">
                  <c:v>105260</c:v>
                </c:pt>
                <c:pt idx="434">
                  <c:v>105480</c:v>
                </c:pt>
                <c:pt idx="435">
                  <c:v>105700</c:v>
                </c:pt>
                <c:pt idx="436">
                  <c:v>105920</c:v>
                </c:pt>
                <c:pt idx="437">
                  <c:v>106140</c:v>
                </c:pt>
                <c:pt idx="438">
                  <c:v>106360</c:v>
                </c:pt>
                <c:pt idx="439">
                  <c:v>106580</c:v>
                </c:pt>
                <c:pt idx="440">
                  <c:v>106800</c:v>
                </c:pt>
                <c:pt idx="441">
                  <c:v>107020</c:v>
                </c:pt>
                <c:pt idx="442">
                  <c:v>107240</c:v>
                </c:pt>
                <c:pt idx="443">
                  <c:v>107460</c:v>
                </c:pt>
                <c:pt idx="444">
                  <c:v>107680</c:v>
                </c:pt>
                <c:pt idx="445">
                  <c:v>107900</c:v>
                </c:pt>
                <c:pt idx="446">
                  <c:v>108120</c:v>
                </c:pt>
                <c:pt idx="447">
                  <c:v>108340</c:v>
                </c:pt>
                <c:pt idx="448">
                  <c:v>108560</c:v>
                </c:pt>
                <c:pt idx="449">
                  <c:v>108780</c:v>
                </c:pt>
                <c:pt idx="450">
                  <c:v>109000</c:v>
                </c:pt>
                <c:pt idx="451">
                  <c:v>109220</c:v>
                </c:pt>
                <c:pt idx="452">
                  <c:v>109440</c:v>
                </c:pt>
                <c:pt idx="453">
                  <c:v>109660</c:v>
                </c:pt>
                <c:pt idx="454">
                  <c:v>109880</c:v>
                </c:pt>
                <c:pt idx="455">
                  <c:v>110100</c:v>
                </c:pt>
                <c:pt idx="456">
                  <c:v>110320</c:v>
                </c:pt>
                <c:pt idx="457">
                  <c:v>110540</c:v>
                </c:pt>
                <c:pt idx="458">
                  <c:v>110760</c:v>
                </c:pt>
                <c:pt idx="459">
                  <c:v>110980</c:v>
                </c:pt>
                <c:pt idx="460">
                  <c:v>111200</c:v>
                </c:pt>
                <c:pt idx="461">
                  <c:v>111420</c:v>
                </c:pt>
                <c:pt idx="462">
                  <c:v>111640</c:v>
                </c:pt>
                <c:pt idx="463">
                  <c:v>111860</c:v>
                </c:pt>
                <c:pt idx="464">
                  <c:v>112080</c:v>
                </c:pt>
                <c:pt idx="465">
                  <c:v>112300</c:v>
                </c:pt>
                <c:pt idx="466">
                  <c:v>112520</c:v>
                </c:pt>
                <c:pt idx="467">
                  <c:v>112740</c:v>
                </c:pt>
                <c:pt idx="468">
                  <c:v>112960</c:v>
                </c:pt>
                <c:pt idx="469">
                  <c:v>113180</c:v>
                </c:pt>
                <c:pt idx="470">
                  <c:v>113400</c:v>
                </c:pt>
                <c:pt idx="471">
                  <c:v>113620</c:v>
                </c:pt>
                <c:pt idx="472">
                  <c:v>113840</c:v>
                </c:pt>
                <c:pt idx="473">
                  <c:v>114060</c:v>
                </c:pt>
                <c:pt idx="474">
                  <c:v>114280</c:v>
                </c:pt>
                <c:pt idx="475">
                  <c:v>114500</c:v>
                </c:pt>
                <c:pt idx="476">
                  <c:v>114720</c:v>
                </c:pt>
                <c:pt idx="477">
                  <c:v>114940</c:v>
                </c:pt>
                <c:pt idx="478">
                  <c:v>115160</c:v>
                </c:pt>
                <c:pt idx="479">
                  <c:v>115380</c:v>
                </c:pt>
                <c:pt idx="480">
                  <c:v>115600</c:v>
                </c:pt>
                <c:pt idx="481">
                  <c:v>115820</c:v>
                </c:pt>
                <c:pt idx="482">
                  <c:v>116040</c:v>
                </c:pt>
                <c:pt idx="483">
                  <c:v>116260</c:v>
                </c:pt>
                <c:pt idx="484">
                  <c:v>116480</c:v>
                </c:pt>
                <c:pt idx="485">
                  <c:v>116700</c:v>
                </c:pt>
                <c:pt idx="486">
                  <c:v>116920</c:v>
                </c:pt>
                <c:pt idx="487">
                  <c:v>117140</c:v>
                </c:pt>
                <c:pt idx="488">
                  <c:v>117360</c:v>
                </c:pt>
                <c:pt idx="489">
                  <c:v>117580</c:v>
                </c:pt>
                <c:pt idx="490">
                  <c:v>117800</c:v>
                </c:pt>
                <c:pt idx="491">
                  <c:v>118020</c:v>
                </c:pt>
                <c:pt idx="492">
                  <c:v>118240</c:v>
                </c:pt>
                <c:pt idx="493">
                  <c:v>118460</c:v>
                </c:pt>
                <c:pt idx="494">
                  <c:v>118680</c:v>
                </c:pt>
                <c:pt idx="495">
                  <c:v>118900</c:v>
                </c:pt>
                <c:pt idx="496">
                  <c:v>119120</c:v>
                </c:pt>
                <c:pt idx="497">
                  <c:v>119340</c:v>
                </c:pt>
                <c:pt idx="498">
                  <c:v>119560</c:v>
                </c:pt>
                <c:pt idx="499">
                  <c:v>119780</c:v>
                </c:pt>
                <c:pt idx="500">
                  <c:v>120000</c:v>
                </c:pt>
              </c:numCache>
            </c:numRef>
          </c:cat>
          <c:val>
            <c:numRef>
              <c:f>Married!$J$25:$J$525</c:f>
              <c:numCache>
                <c:formatCode>0.00%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9.0909090909090905E-3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0.11363636363636363</c:v>
                </c:pt>
                <c:pt idx="123">
                  <c:v>0.15</c:v>
                </c:pt>
                <c:pt idx="124">
                  <c:v>0.15</c:v>
                </c:pt>
                <c:pt idx="125">
                  <c:v>0.15</c:v>
                </c:pt>
                <c:pt idx="126">
                  <c:v>0.15</c:v>
                </c:pt>
                <c:pt idx="127">
                  <c:v>0.15</c:v>
                </c:pt>
                <c:pt idx="128">
                  <c:v>0.15</c:v>
                </c:pt>
                <c:pt idx="129">
                  <c:v>0.15</c:v>
                </c:pt>
                <c:pt idx="130">
                  <c:v>0.15</c:v>
                </c:pt>
                <c:pt idx="131">
                  <c:v>0.15</c:v>
                </c:pt>
                <c:pt idx="132">
                  <c:v>0.15</c:v>
                </c:pt>
                <c:pt idx="133">
                  <c:v>0.15</c:v>
                </c:pt>
                <c:pt idx="134">
                  <c:v>0.15</c:v>
                </c:pt>
                <c:pt idx="135">
                  <c:v>0.15</c:v>
                </c:pt>
                <c:pt idx="136">
                  <c:v>0.15</c:v>
                </c:pt>
                <c:pt idx="137">
                  <c:v>0.15</c:v>
                </c:pt>
                <c:pt idx="138">
                  <c:v>0.15</c:v>
                </c:pt>
                <c:pt idx="139">
                  <c:v>0.15</c:v>
                </c:pt>
                <c:pt idx="140">
                  <c:v>0.15</c:v>
                </c:pt>
                <c:pt idx="141">
                  <c:v>0.15</c:v>
                </c:pt>
                <c:pt idx="142">
                  <c:v>0.15</c:v>
                </c:pt>
                <c:pt idx="143">
                  <c:v>0.15</c:v>
                </c:pt>
                <c:pt idx="144">
                  <c:v>0.15</c:v>
                </c:pt>
                <c:pt idx="145">
                  <c:v>0.15</c:v>
                </c:pt>
                <c:pt idx="146">
                  <c:v>0.15</c:v>
                </c:pt>
                <c:pt idx="147">
                  <c:v>0.15</c:v>
                </c:pt>
                <c:pt idx="148">
                  <c:v>0.15</c:v>
                </c:pt>
                <c:pt idx="149">
                  <c:v>0.15</c:v>
                </c:pt>
                <c:pt idx="150">
                  <c:v>0.15</c:v>
                </c:pt>
                <c:pt idx="151">
                  <c:v>0.15</c:v>
                </c:pt>
                <c:pt idx="152">
                  <c:v>0.15</c:v>
                </c:pt>
                <c:pt idx="153">
                  <c:v>0.15</c:v>
                </c:pt>
                <c:pt idx="154">
                  <c:v>0.15</c:v>
                </c:pt>
                <c:pt idx="155">
                  <c:v>0.15</c:v>
                </c:pt>
                <c:pt idx="156">
                  <c:v>0.15</c:v>
                </c:pt>
                <c:pt idx="157">
                  <c:v>0.15</c:v>
                </c:pt>
                <c:pt idx="158">
                  <c:v>0.15</c:v>
                </c:pt>
                <c:pt idx="159">
                  <c:v>0.15</c:v>
                </c:pt>
                <c:pt idx="160">
                  <c:v>0.15</c:v>
                </c:pt>
                <c:pt idx="161">
                  <c:v>0.15</c:v>
                </c:pt>
                <c:pt idx="162">
                  <c:v>0.15</c:v>
                </c:pt>
                <c:pt idx="163">
                  <c:v>0.15</c:v>
                </c:pt>
                <c:pt idx="164">
                  <c:v>0.15</c:v>
                </c:pt>
                <c:pt idx="165">
                  <c:v>0.15</c:v>
                </c:pt>
                <c:pt idx="166">
                  <c:v>0.15</c:v>
                </c:pt>
                <c:pt idx="167">
                  <c:v>0.15</c:v>
                </c:pt>
                <c:pt idx="168">
                  <c:v>0.10909090909090909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0.11272727272727252</c:v>
                </c:pt>
                <c:pt idx="177">
                  <c:v>0.19418181818181832</c:v>
                </c:pt>
                <c:pt idx="178">
                  <c:v>0.22200000000000067</c:v>
                </c:pt>
                <c:pt idx="179">
                  <c:v>0.22199999999999859</c:v>
                </c:pt>
                <c:pt idx="180">
                  <c:v>0.22200000000000067</c:v>
                </c:pt>
                <c:pt idx="181">
                  <c:v>0.22200000000000067</c:v>
                </c:pt>
                <c:pt idx="182">
                  <c:v>0.22199999999999859</c:v>
                </c:pt>
                <c:pt idx="183">
                  <c:v>0.22200000000000067</c:v>
                </c:pt>
                <c:pt idx="184">
                  <c:v>0.22200000000000067</c:v>
                </c:pt>
                <c:pt idx="185">
                  <c:v>0.22199999999999859</c:v>
                </c:pt>
                <c:pt idx="186">
                  <c:v>0.22200000000000067</c:v>
                </c:pt>
                <c:pt idx="187">
                  <c:v>0.22200000000000067</c:v>
                </c:pt>
                <c:pt idx="188">
                  <c:v>0.22200000000000067</c:v>
                </c:pt>
                <c:pt idx="189">
                  <c:v>0.22199999999999859</c:v>
                </c:pt>
                <c:pt idx="190">
                  <c:v>0.22200000000000067</c:v>
                </c:pt>
                <c:pt idx="191">
                  <c:v>0.22199999999999859</c:v>
                </c:pt>
                <c:pt idx="192">
                  <c:v>0.22200000000000067</c:v>
                </c:pt>
                <c:pt idx="193">
                  <c:v>0.22200000000000067</c:v>
                </c:pt>
                <c:pt idx="194">
                  <c:v>0.22200000000000067</c:v>
                </c:pt>
                <c:pt idx="195">
                  <c:v>0.2209090909090905</c:v>
                </c:pt>
                <c:pt idx="196">
                  <c:v>0.12000000000000041</c:v>
                </c:pt>
                <c:pt idx="197">
                  <c:v>0.11999999999999834</c:v>
                </c:pt>
                <c:pt idx="198">
                  <c:v>0.12000000000000041</c:v>
                </c:pt>
                <c:pt idx="199">
                  <c:v>0.12000000000000041</c:v>
                </c:pt>
                <c:pt idx="200">
                  <c:v>0.11999999999999834</c:v>
                </c:pt>
                <c:pt idx="201">
                  <c:v>0.12000000000000248</c:v>
                </c:pt>
                <c:pt idx="202">
                  <c:v>0.11999999999999834</c:v>
                </c:pt>
                <c:pt idx="203">
                  <c:v>0.12000000000000041</c:v>
                </c:pt>
                <c:pt idx="204">
                  <c:v>0.12000000000000041</c:v>
                </c:pt>
                <c:pt idx="205">
                  <c:v>0.11999999999999834</c:v>
                </c:pt>
                <c:pt idx="206">
                  <c:v>0.12000000000000248</c:v>
                </c:pt>
                <c:pt idx="207">
                  <c:v>0.11999999999999834</c:v>
                </c:pt>
                <c:pt idx="208">
                  <c:v>0.12000000000000041</c:v>
                </c:pt>
                <c:pt idx="209">
                  <c:v>0.12000000000000041</c:v>
                </c:pt>
                <c:pt idx="210">
                  <c:v>0.11999999999999834</c:v>
                </c:pt>
                <c:pt idx="211">
                  <c:v>0.12000000000000248</c:v>
                </c:pt>
                <c:pt idx="212">
                  <c:v>0.11999999999999834</c:v>
                </c:pt>
                <c:pt idx="213">
                  <c:v>0.12000000000000041</c:v>
                </c:pt>
                <c:pt idx="214">
                  <c:v>0.12000000000000041</c:v>
                </c:pt>
                <c:pt idx="215">
                  <c:v>0.11999999999999834</c:v>
                </c:pt>
                <c:pt idx="216">
                  <c:v>0.12000000000000248</c:v>
                </c:pt>
                <c:pt idx="217">
                  <c:v>0.11999999999999834</c:v>
                </c:pt>
                <c:pt idx="218">
                  <c:v>0.12000000000000041</c:v>
                </c:pt>
                <c:pt idx="219">
                  <c:v>0.12000000000000041</c:v>
                </c:pt>
                <c:pt idx="220">
                  <c:v>0.11999999999999834</c:v>
                </c:pt>
                <c:pt idx="221">
                  <c:v>0.12000000000000248</c:v>
                </c:pt>
                <c:pt idx="222">
                  <c:v>0.11999999999999834</c:v>
                </c:pt>
                <c:pt idx="223">
                  <c:v>0.12000000000000041</c:v>
                </c:pt>
                <c:pt idx="224">
                  <c:v>0.12000000000000041</c:v>
                </c:pt>
                <c:pt idx="225">
                  <c:v>0.11999999999999834</c:v>
                </c:pt>
                <c:pt idx="226">
                  <c:v>0.12000000000000248</c:v>
                </c:pt>
                <c:pt idx="227">
                  <c:v>0.11999999999999834</c:v>
                </c:pt>
                <c:pt idx="228">
                  <c:v>0.12000000000000041</c:v>
                </c:pt>
                <c:pt idx="229">
                  <c:v>0.12000000000000041</c:v>
                </c:pt>
                <c:pt idx="230">
                  <c:v>0.11999999999999834</c:v>
                </c:pt>
                <c:pt idx="231">
                  <c:v>0.12000000000000248</c:v>
                </c:pt>
                <c:pt idx="232">
                  <c:v>0.11999999999999834</c:v>
                </c:pt>
                <c:pt idx="233">
                  <c:v>0.12000000000000041</c:v>
                </c:pt>
                <c:pt idx="234">
                  <c:v>0.12000000000000041</c:v>
                </c:pt>
                <c:pt idx="235">
                  <c:v>0.11999999999999834</c:v>
                </c:pt>
                <c:pt idx="236">
                  <c:v>0.12000000000000248</c:v>
                </c:pt>
                <c:pt idx="237">
                  <c:v>0.11999999999999834</c:v>
                </c:pt>
                <c:pt idx="238">
                  <c:v>0.12000000000000041</c:v>
                </c:pt>
                <c:pt idx="239">
                  <c:v>0.12000000000000041</c:v>
                </c:pt>
                <c:pt idx="240">
                  <c:v>0.12000000000000041</c:v>
                </c:pt>
                <c:pt idx="241">
                  <c:v>0.11999999999999834</c:v>
                </c:pt>
                <c:pt idx="242">
                  <c:v>0.12000000000000041</c:v>
                </c:pt>
                <c:pt idx="243">
                  <c:v>0.12000000000000248</c:v>
                </c:pt>
                <c:pt idx="244">
                  <c:v>0.11999999999999834</c:v>
                </c:pt>
                <c:pt idx="245">
                  <c:v>0.11999999999999834</c:v>
                </c:pt>
                <c:pt idx="246">
                  <c:v>0.11999999999999834</c:v>
                </c:pt>
                <c:pt idx="247">
                  <c:v>0.12000000000000248</c:v>
                </c:pt>
                <c:pt idx="248">
                  <c:v>0.12000000000000248</c:v>
                </c:pt>
                <c:pt idx="249">
                  <c:v>0.11999999999999834</c:v>
                </c:pt>
                <c:pt idx="250">
                  <c:v>0.11999999999999834</c:v>
                </c:pt>
                <c:pt idx="251">
                  <c:v>0.11999999999999834</c:v>
                </c:pt>
                <c:pt idx="252">
                  <c:v>0.12000000000000248</c:v>
                </c:pt>
                <c:pt idx="253">
                  <c:v>0.12000000000000248</c:v>
                </c:pt>
                <c:pt idx="254">
                  <c:v>0.11999999999999834</c:v>
                </c:pt>
                <c:pt idx="255">
                  <c:v>0.11999999999999834</c:v>
                </c:pt>
                <c:pt idx="256">
                  <c:v>0.11999999999999834</c:v>
                </c:pt>
                <c:pt idx="257">
                  <c:v>0.12000000000000248</c:v>
                </c:pt>
                <c:pt idx="258">
                  <c:v>0.12000000000000248</c:v>
                </c:pt>
                <c:pt idx="259">
                  <c:v>0.11999999999999834</c:v>
                </c:pt>
                <c:pt idx="260">
                  <c:v>0.11999999999999834</c:v>
                </c:pt>
                <c:pt idx="261">
                  <c:v>0.11999999999999834</c:v>
                </c:pt>
                <c:pt idx="262">
                  <c:v>0.12000000000000248</c:v>
                </c:pt>
                <c:pt idx="263">
                  <c:v>0.12000000000000248</c:v>
                </c:pt>
                <c:pt idx="264">
                  <c:v>0.11999999999999834</c:v>
                </c:pt>
                <c:pt idx="265">
                  <c:v>0.11999999999999834</c:v>
                </c:pt>
                <c:pt idx="266">
                  <c:v>0.11999999999999834</c:v>
                </c:pt>
                <c:pt idx="267">
                  <c:v>0.12000000000000248</c:v>
                </c:pt>
                <c:pt idx="268">
                  <c:v>0.12000000000000248</c:v>
                </c:pt>
                <c:pt idx="269">
                  <c:v>0.11999999999999834</c:v>
                </c:pt>
                <c:pt idx="270">
                  <c:v>0.11999999999999834</c:v>
                </c:pt>
                <c:pt idx="271">
                  <c:v>0.11999999999999834</c:v>
                </c:pt>
                <c:pt idx="272">
                  <c:v>0.12000000000000248</c:v>
                </c:pt>
                <c:pt idx="273">
                  <c:v>0.12000000000000248</c:v>
                </c:pt>
                <c:pt idx="274">
                  <c:v>0.11999999999999834</c:v>
                </c:pt>
                <c:pt idx="275">
                  <c:v>0.11999999999999834</c:v>
                </c:pt>
                <c:pt idx="276">
                  <c:v>0.11999999999999834</c:v>
                </c:pt>
                <c:pt idx="277">
                  <c:v>0.12000000000000248</c:v>
                </c:pt>
                <c:pt idx="278">
                  <c:v>0.12000000000000248</c:v>
                </c:pt>
                <c:pt idx="279">
                  <c:v>0.11999999999999834</c:v>
                </c:pt>
                <c:pt idx="280">
                  <c:v>0.11999999999999834</c:v>
                </c:pt>
                <c:pt idx="281">
                  <c:v>0.11999999999999834</c:v>
                </c:pt>
                <c:pt idx="282">
                  <c:v>0.12000000000000248</c:v>
                </c:pt>
                <c:pt idx="283">
                  <c:v>0.12000000000000248</c:v>
                </c:pt>
                <c:pt idx="284">
                  <c:v>0.11999999999999834</c:v>
                </c:pt>
                <c:pt idx="285">
                  <c:v>0.11999999999999834</c:v>
                </c:pt>
                <c:pt idx="286">
                  <c:v>0.11999999999999834</c:v>
                </c:pt>
                <c:pt idx="287">
                  <c:v>0.12000000000000248</c:v>
                </c:pt>
                <c:pt idx="288">
                  <c:v>0.12000000000000248</c:v>
                </c:pt>
                <c:pt idx="289">
                  <c:v>0.11999999999999834</c:v>
                </c:pt>
                <c:pt idx="290">
                  <c:v>0.11999999999999834</c:v>
                </c:pt>
                <c:pt idx="291">
                  <c:v>0.11999999999999834</c:v>
                </c:pt>
                <c:pt idx="292">
                  <c:v>0.12000000000000248</c:v>
                </c:pt>
                <c:pt idx="293">
                  <c:v>0.12000000000000248</c:v>
                </c:pt>
                <c:pt idx="294">
                  <c:v>0.11999999999999834</c:v>
                </c:pt>
                <c:pt idx="295">
                  <c:v>0.11999999999999834</c:v>
                </c:pt>
                <c:pt idx="296">
                  <c:v>0.11999999999999834</c:v>
                </c:pt>
                <c:pt idx="297">
                  <c:v>0.12000000000000248</c:v>
                </c:pt>
                <c:pt idx="298">
                  <c:v>0.12000000000000248</c:v>
                </c:pt>
                <c:pt idx="299">
                  <c:v>0.11999999999999834</c:v>
                </c:pt>
                <c:pt idx="300">
                  <c:v>0.11999999999999834</c:v>
                </c:pt>
                <c:pt idx="301">
                  <c:v>0.11999999999999834</c:v>
                </c:pt>
                <c:pt idx="302">
                  <c:v>0.12000000000000248</c:v>
                </c:pt>
                <c:pt idx="303">
                  <c:v>0.12000000000000248</c:v>
                </c:pt>
                <c:pt idx="304">
                  <c:v>0.11999999999999834</c:v>
                </c:pt>
                <c:pt idx="305">
                  <c:v>0.11999999999999834</c:v>
                </c:pt>
                <c:pt idx="306">
                  <c:v>0.11999999999999834</c:v>
                </c:pt>
                <c:pt idx="307">
                  <c:v>0.12000000000000248</c:v>
                </c:pt>
                <c:pt idx="308">
                  <c:v>0.12000000000000248</c:v>
                </c:pt>
                <c:pt idx="309">
                  <c:v>0.11999999999999834</c:v>
                </c:pt>
                <c:pt idx="310">
                  <c:v>0.11999999999999834</c:v>
                </c:pt>
                <c:pt idx="311">
                  <c:v>0.11999999999999834</c:v>
                </c:pt>
                <c:pt idx="312">
                  <c:v>0.12000000000000248</c:v>
                </c:pt>
                <c:pt idx="313">
                  <c:v>0.12000000000000248</c:v>
                </c:pt>
                <c:pt idx="314">
                  <c:v>0.11999999999999834</c:v>
                </c:pt>
                <c:pt idx="315">
                  <c:v>0.11999999999999834</c:v>
                </c:pt>
                <c:pt idx="316">
                  <c:v>0.12000000000000248</c:v>
                </c:pt>
                <c:pt idx="317">
                  <c:v>0.11999999999999834</c:v>
                </c:pt>
                <c:pt idx="318">
                  <c:v>0.11999999999999834</c:v>
                </c:pt>
                <c:pt idx="319">
                  <c:v>0.12000000000000248</c:v>
                </c:pt>
                <c:pt idx="320">
                  <c:v>0.11999999999999834</c:v>
                </c:pt>
                <c:pt idx="321">
                  <c:v>0.12000000000000248</c:v>
                </c:pt>
                <c:pt idx="322">
                  <c:v>0.11999999999999834</c:v>
                </c:pt>
                <c:pt idx="323">
                  <c:v>0.11999999999999834</c:v>
                </c:pt>
                <c:pt idx="324">
                  <c:v>0.12000000000000248</c:v>
                </c:pt>
                <c:pt idx="325">
                  <c:v>0.11999999999999834</c:v>
                </c:pt>
                <c:pt idx="326">
                  <c:v>0.12000000000000248</c:v>
                </c:pt>
                <c:pt idx="327">
                  <c:v>0.11999999999999834</c:v>
                </c:pt>
                <c:pt idx="328">
                  <c:v>0.11999999999999834</c:v>
                </c:pt>
                <c:pt idx="329">
                  <c:v>0.12000000000000248</c:v>
                </c:pt>
                <c:pt idx="330">
                  <c:v>0.11999999999999834</c:v>
                </c:pt>
                <c:pt idx="331">
                  <c:v>0.12000000000000248</c:v>
                </c:pt>
                <c:pt idx="332">
                  <c:v>0.11999999999999834</c:v>
                </c:pt>
                <c:pt idx="333">
                  <c:v>0.11999999999999834</c:v>
                </c:pt>
                <c:pt idx="334">
                  <c:v>0.12000000000000248</c:v>
                </c:pt>
                <c:pt idx="335">
                  <c:v>0.11999999999999834</c:v>
                </c:pt>
                <c:pt idx="336">
                  <c:v>0.12000000000000248</c:v>
                </c:pt>
                <c:pt idx="337">
                  <c:v>0.11999999999999834</c:v>
                </c:pt>
                <c:pt idx="338">
                  <c:v>0.11999999999999834</c:v>
                </c:pt>
                <c:pt idx="339">
                  <c:v>0.12000000000000248</c:v>
                </c:pt>
                <c:pt idx="340">
                  <c:v>0.11999999999999834</c:v>
                </c:pt>
                <c:pt idx="341">
                  <c:v>0.12000000000000248</c:v>
                </c:pt>
                <c:pt idx="342">
                  <c:v>0.11999999999999834</c:v>
                </c:pt>
                <c:pt idx="343">
                  <c:v>0.11999999999999834</c:v>
                </c:pt>
                <c:pt idx="344">
                  <c:v>0.12000000000000248</c:v>
                </c:pt>
                <c:pt idx="345">
                  <c:v>0.11999999999999834</c:v>
                </c:pt>
                <c:pt idx="346">
                  <c:v>0.12000000000000248</c:v>
                </c:pt>
                <c:pt idx="347">
                  <c:v>0.11999999999999834</c:v>
                </c:pt>
                <c:pt idx="348">
                  <c:v>0.11999999999999834</c:v>
                </c:pt>
                <c:pt idx="349">
                  <c:v>0.12000000000000248</c:v>
                </c:pt>
                <c:pt idx="350">
                  <c:v>0.11999999999999834</c:v>
                </c:pt>
                <c:pt idx="351">
                  <c:v>0.12000000000000248</c:v>
                </c:pt>
                <c:pt idx="352">
                  <c:v>0.11999999999999834</c:v>
                </c:pt>
                <c:pt idx="353">
                  <c:v>0.11999999999999834</c:v>
                </c:pt>
                <c:pt idx="354">
                  <c:v>0.12000000000000248</c:v>
                </c:pt>
                <c:pt idx="355">
                  <c:v>0.11999999999999834</c:v>
                </c:pt>
                <c:pt idx="356">
                  <c:v>0.12000000000000248</c:v>
                </c:pt>
                <c:pt idx="357">
                  <c:v>0.11999999999999834</c:v>
                </c:pt>
                <c:pt idx="358">
                  <c:v>0.11999999999999834</c:v>
                </c:pt>
                <c:pt idx="359">
                  <c:v>0.12000000000000248</c:v>
                </c:pt>
                <c:pt idx="360">
                  <c:v>0.11999999999999834</c:v>
                </c:pt>
                <c:pt idx="361">
                  <c:v>0.12000000000000248</c:v>
                </c:pt>
                <c:pt idx="362">
                  <c:v>0.11999999999999834</c:v>
                </c:pt>
                <c:pt idx="363">
                  <c:v>0.11999999999999834</c:v>
                </c:pt>
                <c:pt idx="364">
                  <c:v>0.12000000000000248</c:v>
                </c:pt>
                <c:pt idx="365">
                  <c:v>0.11999999999999834</c:v>
                </c:pt>
                <c:pt idx="366">
                  <c:v>0.12000000000000248</c:v>
                </c:pt>
                <c:pt idx="367">
                  <c:v>0.11999999999999834</c:v>
                </c:pt>
                <c:pt idx="368">
                  <c:v>0.11999999999999834</c:v>
                </c:pt>
                <c:pt idx="369">
                  <c:v>0.12000000000000248</c:v>
                </c:pt>
                <c:pt idx="370">
                  <c:v>0.11999999999999834</c:v>
                </c:pt>
                <c:pt idx="371">
                  <c:v>0.12000000000000248</c:v>
                </c:pt>
                <c:pt idx="372">
                  <c:v>0.11999999999999834</c:v>
                </c:pt>
                <c:pt idx="373">
                  <c:v>0.11999999999999834</c:v>
                </c:pt>
                <c:pt idx="374">
                  <c:v>0.12000000000000248</c:v>
                </c:pt>
                <c:pt idx="375">
                  <c:v>0.11999999999999834</c:v>
                </c:pt>
                <c:pt idx="376">
                  <c:v>0.12000000000000248</c:v>
                </c:pt>
                <c:pt idx="377">
                  <c:v>0.11999999999999834</c:v>
                </c:pt>
                <c:pt idx="378">
                  <c:v>0.11999999999999834</c:v>
                </c:pt>
                <c:pt idx="379">
                  <c:v>0.12000000000000248</c:v>
                </c:pt>
                <c:pt idx="380">
                  <c:v>0.11999999999999834</c:v>
                </c:pt>
                <c:pt idx="381">
                  <c:v>0.12000000000000248</c:v>
                </c:pt>
                <c:pt idx="382">
                  <c:v>0.11999999999999834</c:v>
                </c:pt>
                <c:pt idx="383">
                  <c:v>0.11999999999999834</c:v>
                </c:pt>
                <c:pt idx="384">
                  <c:v>0.12000000000000248</c:v>
                </c:pt>
                <c:pt idx="385">
                  <c:v>0.11999999999999834</c:v>
                </c:pt>
                <c:pt idx="386">
                  <c:v>0.12000000000000248</c:v>
                </c:pt>
                <c:pt idx="387">
                  <c:v>0.11999999999999834</c:v>
                </c:pt>
                <c:pt idx="388">
                  <c:v>0.11999999999999834</c:v>
                </c:pt>
                <c:pt idx="389">
                  <c:v>0.12000000000000248</c:v>
                </c:pt>
                <c:pt idx="390">
                  <c:v>0.11999999999999834</c:v>
                </c:pt>
                <c:pt idx="391">
                  <c:v>0.12000000000000248</c:v>
                </c:pt>
                <c:pt idx="392">
                  <c:v>0.11999999999999834</c:v>
                </c:pt>
                <c:pt idx="393">
                  <c:v>0.11999999999999834</c:v>
                </c:pt>
                <c:pt idx="394">
                  <c:v>0.12000000000000248</c:v>
                </c:pt>
                <c:pt idx="395">
                  <c:v>0.11999999999999834</c:v>
                </c:pt>
                <c:pt idx="396">
                  <c:v>0.12000000000000248</c:v>
                </c:pt>
                <c:pt idx="397">
                  <c:v>0.12000000000000248</c:v>
                </c:pt>
                <c:pt idx="398">
                  <c:v>0.11999999999999007</c:v>
                </c:pt>
                <c:pt idx="399">
                  <c:v>0.12000000000000662</c:v>
                </c:pt>
                <c:pt idx="400">
                  <c:v>0.11999999999999834</c:v>
                </c:pt>
                <c:pt idx="401">
                  <c:v>0.11999999999999834</c:v>
                </c:pt>
                <c:pt idx="402">
                  <c:v>0.12000000000000662</c:v>
                </c:pt>
                <c:pt idx="403">
                  <c:v>0.11999999999999007</c:v>
                </c:pt>
                <c:pt idx="404">
                  <c:v>0.12000000000000662</c:v>
                </c:pt>
                <c:pt idx="405">
                  <c:v>0.11999999999999834</c:v>
                </c:pt>
                <c:pt idx="406">
                  <c:v>0.11999999999999834</c:v>
                </c:pt>
                <c:pt idx="407">
                  <c:v>0.12000000000000662</c:v>
                </c:pt>
                <c:pt idx="408">
                  <c:v>0.11999999999999007</c:v>
                </c:pt>
                <c:pt idx="409">
                  <c:v>0.12000000000000662</c:v>
                </c:pt>
                <c:pt idx="410">
                  <c:v>0.11999999999999834</c:v>
                </c:pt>
                <c:pt idx="411">
                  <c:v>0.11999999999999834</c:v>
                </c:pt>
                <c:pt idx="412">
                  <c:v>0.12000000000000662</c:v>
                </c:pt>
                <c:pt idx="413">
                  <c:v>0.11999999999999007</c:v>
                </c:pt>
                <c:pt idx="414">
                  <c:v>0.12000000000000662</c:v>
                </c:pt>
                <c:pt idx="415">
                  <c:v>0.11999999999999834</c:v>
                </c:pt>
                <c:pt idx="416">
                  <c:v>0.11999999999999834</c:v>
                </c:pt>
                <c:pt idx="417">
                  <c:v>0.12000000000000662</c:v>
                </c:pt>
                <c:pt idx="418">
                  <c:v>0.11999999999999007</c:v>
                </c:pt>
                <c:pt idx="419">
                  <c:v>0.12000000000000662</c:v>
                </c:pt>
                <c:pt idx="420">
                  <c:v>0.11999999999999834</c:v>
                </c:pt>
                <c:pt idx="421">
                  <c:v>0.11999999999999834</c:v>
                </c:pt>
                <c:pt idx="422">
                  <c:v>0.12000000000000662</c:v>
                </c:pt>
                <c:pt idx="423">
                  <c:v>0.11999999999999007</c:v>
                </c:pt>
                <c:pt idx="424">
                  <c:v>0.12000000000000662</c:v>
                </c:pt>
                <c:pt idx="425">
                  <c:v>0.11999999999999834</c:v>
                </c:pt>
                <c:pt idx="426">
                  <c:v>0.11999999999999834</c:v>
                </c:pt>
                <c:pt idx="427">
                  <c:v>0.12000000000000662</c:v>
                </c:pt>
                <c:pt idx="428">
                  <c:v>0.11999999999999007</c:v>
                </c:pt>
                <c:pt idx="429">
                  <c:v>0.12000000000000662</c:v>
                </c:pt>
                <c:pt idx="430">
                  <c:v>0.11999999999999834</c:v>
                </c:pt>
                <c:pt idx="431">
                  <c:v>0.20636363636363472</c:v>
                </c:pt>
                <c:pt idx="432">
                  <c:v>0.22000000000000661</c:v>
                </c:pt>
                <c:pt idx="433">
                  <c:v>0.21999999999999834</c:v>
                </c:pt>
                <c:pt idx="434">
                  <c:v>0.21999999999999834</c:v>
                </c:pt>
                <c:pt idx="435">
                  <c:v>0.21999999999999834</c:v>
                </c:pt>
                <c:pt idx="436">
                  <c:v>0.21999999999999834</c:v>
                </c:pt>
                <c:pt idx="437">
                  <c:v>0.22000000000000661</c:v>
                </c:pt>
                <c:pt idx="438">
                  <c:v>0.21999999999999834</c:v>
                </c:pt>
                <c:pt idx="439">
                  <c:v>0.21999999999999834</c:v>
                </c:pt>
                <c:pt idx="440">
                  <c:v>0.21999999999999834</c:v>
                </c:pt>
                <c:pt idx="441">
                  <c:v>0.21999999999999834</c:v>
                </c:pt>
                <c:pt idx="442">
                  <c:v>0.22000000000000661</c:v>
                </c:pt>
                <c:pt idx="443">
                  <c:v>0.21999999999999834</c:v>
                </c:pt>
                <c:pt idx="444">
                  <c:v>0.21999999999999834</c:v>
                </c:pt>
                <c:pt idx="445">
                  <c:v>0.21999999999999834</c:v>
                </c:pt>
                <c:pt idx="446">
                  <c:v>0.21999999999999834</c:v>
                </c:pt>
                <c:pt idx="447">
                  <c:v>0.22000000000000661</c:v>
                </c:pt>
                <c:pt idx="448">
                  <c:v>0.21999999999999834</c:v>
                </c:pt>
                <c:pt idx="449">
                  <c:v>0.21999999999999834</c:v>
                </c:pt>
                <c:pt idx="450">
                  <c:v>0.21999999999999834</c:v>
                </c:pt>
                <c:pt idx="451">
                  <c:v>0.21999999999999834</c:v>
                </c:pt>
                <c:pt idx="452">
                  <c:v>0.22000000000000661</c:v>
                </c:pt>
                <c:pt idx="453">
                  <c:v>0.21999999999999834</c:v>
                </c:pt>
                <c:pt idx="454">
                  <c:v>0.21999999999999834</c:v>
                </c:pt>
                <c:pt idx="455">
                  <c:v>0.21999999999999834</c:v>
                </c:pt>
                <c:pt idx="456">
                  <c:v>0.21999999999999834</c:v>
                </c:pt>
                <c:pt idx="457">
                  <c:v>0.22000000000000661</c:v>
                </c:pt>
                <c:pt idx="458">
                  <c:v>0.21999999999999834</c:v>
                </c:pt>
                <c:pt idx="459">
                  <c:v>0.21999999999999834</c:v>
                </c:pt>
                <c:pt idx="460">
                  <c:v>0.21999999999999834</c:v>
                </c:pt>
                <c:pt idx="461">
                  <c:v>0.21999999999999834</c:v>
                </c:pt>
                <c:pt idx="462">
                  <c:v>0.22000000000000661</c:v>
                </c:pt>
                <c:pt idx="463">
                  <c:v>0.21999999999999834</c:v>
                </c:pt>
                <c:pt idx="464">
                  <c:v>0.21999999999999834</c:v>
                </c:pt>
                <c:pt idx="465">
                  <c:v>0.21999999999999834</c:v>
                </c:pt>
                <c:pt idx="466">
                  <c:v>0.21999999999999834</c:v>
                </c:pt>
                <c:pt idx="467">
                  <c:v>0.22000000000000661</c:v>
                </c:pt>
                <c:pt idx="468">
                  <c:v>0.21999999999999834</c:v>
                </c:pt>
                <c:pt idx="469">
                  <c:v>0.21999999999999834</c:v>
                </c:pt>
                <c:pt idx="470">
                  <c:v>0.21999999999999834</c:v>
                </c:pt>
                <c:pt idx="471">
                  <c:v>0.21999999999999834</c:v>
                </c:pt>
                <c:pt idx="472">
                  <c:v>0.22000000000000661</c:v>
                </c:pt>
                <c:pt idx="473">
                  <c:v>0.21999999999999834</c:v>
                </c:pt>
                <c:pt idx="474">
                  <c:v>0.21999999999999834</c:v>
                </c:pt>
                <c:pt idx="475">
                  <c:v>0.21999999999999834</c:v>
                </c:pt>
                <c:pt idx="476">
                  <c:v>0.21999999999999834</c:v>
                </c:pt>
                <c:pt idx="477">
                  <c:v>0.22000000000000661</c:v>
                </c:pt>
                <c:pt idx="478">
                  <c:v>0.21999999999999834</c:v>
                </c:pt>
                <c:pt idx="479">
                  <c:v>0.21999999999999834</c:v>
                </c:pt>
                <c:pt idx="480">
                  <c:v>0.21999999999999834</c:v>
                </c:pt>
                <c:pt idx="481">
                  <c:v>0.21999999999999834</c:v>
                </c:pt>
                <c:pt idx="482">
                  <c:v>0.22000000000000661</c:v>
                </c:pt>
                <c:pt idx="483">
                  <c:v>0.21999999999999834</c:v>
                </c:pt>
                <c:pt idx="484">
                  <c:v>0.21999999999999834</c:v>
                </c:pt>
                <c:pt idx="485">
                  <c:v>0.21999999999999834</c:v>
                </c:pt>
                <c:pt idx="486">
                  <c:v>0.21999999999999834</c:v>
                </c:pt>
                <c:pt idx="487">
                  <c:v>0.22000000000000661</c:v>
                </c:pt>
                <c:pt idx="488">
                  <c:v>0.21999999999999834</c:v>
                </c:pt>
                <c:pt idx="489">
                  <c:v>0.21999999999999834</c:v>
                </c:pt>
                <c:pt idx="490">
                  <c:v>0.21999999999999834</c:v>
                </c:pt>
                <c:pt idx="491">
                  <c:v>0.21999999999999834</c:v>
                </c:pt>
                <c:pt idx="492">
                  <c:v>0.22000000000000661</c:v>
                </c:pt>
                <c:pt idx="493">
                  <c:v>0.21999999999999834</c:v>
                </c:pt>
                <c:pt idx="494">
                  <c:v>0.21999999999999834</c:v>
                </c:pt>
                <c:pt idx="495">
                  <c:v>0.21999999999999834</c:v>
                </c:pt>
                <c:pt idx="496">
                  <c:v>0.21999999999999834</c:v>
                </c:pt>
                <c:pt idx="497">
                  <c:v>0.22000000000000661</c:v>
                </c:pt>
                <c:pt idx="498">
                  <c:v>0.21999999999999834</c:v>
                </c:pt>
                <c:pt idx="499">
                  <c:v>0.21999999999999834</c:v>
                </c:pt>
                <c:pt idx="500">
                  <c:v>0.21999999999999834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0-41E0-BEC4-E407D358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694160"/>
        <c:axId val="312693768"/>
      </c:lineChart>
      <c:catAx>
        <c:axId val="312694160"/>
        <c:scaling>
          <c:orientation val="minMax"/>
        </c:scaling>
        <c:delete val="0"/>
        <c:axPos val="b"/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93768"/>
        <c:crosses val="autoZero"/>
        <c:auto val="1"/>
        <c:lblAlgn val="ctr"/>
        <c:lblOffset val="100"/>
        <c:noMultiLvlLbl val="0"/>
      </c:catAx>
      <c:valAx>
        <c:axId val="312693768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94160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73316657153677E-2"/>
          <c:y val="3.0332863527339406E-2"/>
          <c:w val="0.26884647779874427"/>
          <c:h val="0.5084794238120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91390</xdr:colOff>
      <xdr:row>1</xdr:row>
      <xdr:rowOff>34582</xdr:rowOff>
    </xdr:from>
    <xdr:to>
      <xdr:col>10</xdr:col>
      <xdr:colOff>888999</xdr:colOff>
      <xdr:row>15</xdr:row>
      <xdr:rowOff>121553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91390</xdr:colOff>
      <xdr:row>1</xdr:row>
      <xdr:rowOff>34582</xdr:rowOff>
    </xdr:from>
    <xdr:to>
      <xdr:col>10</xdr:col>
      <xdr:colOff>888999</xdr:colOff>
      <xdr:row>15</xdr:row>
      <xdr:rowOff>121553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343600-7DDC-461F-B76D-C90F1FD7C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EED6-8653-4E22-93F0-2AFCE8E8038E}">
  <sheetPr codeName="Sheet1">
    <tabColor rgb="FFFFFF00"/>
  </sheetPr>
  <dimension ref="B2:Q41"/>
  <sheetViews>
    <sheetView topLeftCell="A2" zoomScale="94" zoomScaleNormal="80" workbookViewId="0">
      <selection activeCell="E18" sqref="E18"/>
    </sheetView>
  </sheetViews>
  <sheetFormatPr defaultRowHeight="12.75" x14ac:dyDescent="0.2"/>
  <cols>
    <col min="1" max="1" width="9.140625" style="46"/>
    <col min="2" max="2" width="16.85546875" style="46" bestFit="1" customWidth="1"/>
    <col min="3" max="3" width="14" style="46" bestFit="1" customWidth="1"/>
    <col min="4" max="4" width="12.7109375" style="46" customWidth="1"/>
    <col min="5" max="5" width="42.42578125" style="46" bestFit="1" customWidth="1"/>
    <col min="6" max="6" width="8.140625" style="46" customWidth="1"/>
    <col min="7" max="8" width="18.7109375" style="46" customWidth="1"/>
    <col min="9" max="10" width="16.7109375" style="46" customWidth="1"/>
    <col min="11" max="11" width="16.28515625" style="46" bestFit="1" customWidth="1"/>
    <col min="12" max="12" width="16.7109375" style="46" customWidth="1"/>
    <col min="13" max="13" width="18" style="46" bestFit="1" customWidth="1"/>
    <col min="14" max="15" width="16.7109375" style="46" customWidth="1"/>
    <col min="16" max="16" width="18" style="46" bestFit="1" customWidth="1"/>
    <col min="17" max="17" width="16.7109375" style="46" customWidth="1"/>
    <col min="18" max="18" width="18" style="46" bestFit="1" customWidth="1"/>
    <col min="19" max="20" width="16.7109375" style="46" customWidth="1"/>
    <col min="21" max="25" width="12.7109375" style="46" customWidth="1"/>
    <col min="26" max="16384" width="9.140625" style="46"/>
  </cols>
  <sheetData>
    <row r="2" spans="2:17" x14ac:dyDescent="0.2">
      <c r="B2" s="58"/>
    </row>
    <row r="3" spans="2:17" ht="13.5" thickBot="1" x14ac:dyDescent="0.25"/>
    <row r="4" spans="2:17" ht="13.5" thickBot="1" x14ac:dyDescent="0.25">
      <c r="B4" s="209" t="s">
        <v>96</v>
      </c>
      <c r="C4" s="210"/>
      <c r="D4" s="210"/>
      <c r="E4" s="211"/>
    </row>
    <row r="5" spans="2:17" x14ac:dyDescent="0.2">
      <c r="B5" s="201" t="s">
        <v>13</v>
      </c>
      <c r="C5" s="201"/>
      <c r="D5" s="201"/>
      <c r="E5" s="92">
        <v>50000</v>
      </c>
      <c r="F5" s="49"/>
    </row>
    <row r="6" spans="2:17" x14ac:dyDescent="0.2">
      <c r="B6" s="202" t="s">
        <v>48</v>
      </c>
      <c r="C6" s="202"/>
      <c r="D6" s="202"/>
      <c r="E6" s="93">
        <v>55</v>
      </c>
    </row>
    <row r="7" spans="2:17" x14ac:dyDescent="0.2">
      <c r="B7" s="202" t="s">
        <v>45</v>
      </c>
      <c r="C7" s="202"/>
      <c r="D7" s="202"/>
      <c r="E7" s="66">
        <v>800000</v>
      </c>
    </row>
    <row r="8" spans="2:17" x14ac:dyDescent="0.2">
      <c r="B8" s="202" t="s">
        <v>43</v>
      </c>
      <c r="C8" s="202"/>
      <c r="D8" s="202"/>
      <c r="E8" s="66">
        <v>500000</v>
      </c>
    </row>
    <row r="9" spans="2:17" x14ac:dyDescent="0.2">
      <c r="B9" s="202" t="s">
        <v>41</v>
      </c>
      <c r="C9" s="202"/>
      <c r="D9" s="202"/>
      <c r="E9" s="67">
        <v>7.0000000000000007E-2</v>
      </c>
    </row>
    <row r="10" spans="2:17" ht="13.5" thickBot="1" x14ac:dyDescent="0.25">
      <c r="B10" s="202" t="s">
        <v>39</v>
      </c>
      <c r="C10" s="202"/>
      <c r="D10" s="202"/>
      <c r="E10" s="67" t="s">
        <v>38</v>
      </c>
    </row>
    <row r="11" spans="2:17" ht="26.25" thickBot="1" x14ac:dyDescent="0.25">
      <c r="B11" s="60"/>
      <c r="C11" s="60"/>
      <c r="D11" s="60"/>
      <c r="E11" s="61"/>
      <c r="G11" s="221" t="s">
        <v>53</v>
      </c>
      <c r="H11" s="222"/>
      <c r="I11" s="223"/>
      <c r="J11" s="69" t="s">
        <v>52</v>
      </c>
      <c r="K11" s="70" t="s">
        <v>51</v>
      </c>
      <c r="L11" s="70" t="s">
        <v>50</v>
      </c>
      <c r="M11" s="71" t="s">
        <v>49</v>
      </c>
      <c r="N11" s="200" t="s">
        <v>113</v>
      </c>
      <c r="Q11" s="54"/>
    </row>
    <row r="12" spans="2:17" ht="15.75" customHeight="1" x14ac:dyDescent="0.2">
      <c r="B12" s="212" t="s">
        <v>95</v>
      </c>
      <c r="C12" s="213"/>
      <c r="D12" s="213"/>
      <c r="E12" s="214"/>
      <c r="G12" s="203" t="s">
        <v>103</v>
      </c>
      <c r="H12" s="204"/>
      <c r="I12" s="205"/>
      <c r="J12" s="56">
        <f>'Conversion Detail'!K10</f>
        <v>968130.96783990471</v>
      </c>
      <c r="K12" s="56">
        <f>'Conversion Detail'!Z10</f>
        <v>839569.22612931451</v>
      </c>
      <c r="L12" s="50">
        <f t="shared" ref="L12:L21" si="0">K12-J12</f>
        <v>-128561.7417105902</v>
      </c>
      <c r="M12" s="51" t="str">
        <f t="shared" ref="M12:M21" si="1">IF(L12&lt;0,"DON'T CONVERT", "CONVERT")</f>
        <v>DON'T CONVERT</v>
      </c>
      <c r="N12" s="199">
        <f>IF('Conversion Detail'!Z6&gt;='Conversion Detail'!K6,'Conversion Detail'!M6,IF('Conversion Detail'!Z7&gt;='Conversion Detail'!K7,'Conversion Detail'!M7,IF('Conversion Detail'!Z8&gt;='Conversion Detail'!K8,'Conversion Detail'!M8,IF('Conversion Detail'!Z9&gt;='Conversion Detail'!K9,'Conversion Detail'!M9,IF('Conversion Detail'!Z10&gt;='Conversion Detail'!K10,'Conversion Detail'!M10,IF('Conversion Detail'!Z11&gt;='Conversion Detail'!K11,'Conversion Detail'!M11,IF('Conversion Detail'!Z12&gt;='Conversion Detail'!K12,'Conversion Detail'!M12,IF('Conversion Detail'!Z13&gt;='Conversion Detail'!K13,'Conversion Detail'!M13,IF('Conversion Detail'!Z14&gt;='Conversion Detail'!K14,'Conversion Detail'!M14,IF('Conversion Detail'!Z15&gt;='Conversion Detail'!K15,'Conversion Detail'!M15,IF('Conversion Detail'!Z16&gt;='Conversion Detail'!K16,'Conversion Detail'!M16,IF('Conversion Detail'!Z17&gt;='Conversion Detail'!K17,'Conversion Detail'!M17,IF('Conversion Detail'!Z18&gt;='Conversion Detail'!K18,'Conversion Detail'!M18,IF('Conversion Detail'!Z19&gt;='Conversion Detail'!K19,'Conversion Detail'!M19,IF('Conversion Detail'!Z20&gt;='Conversion Detail'!K20,'Conversion Detail'!M20,IF('Conversion Detail'!Z21&gt;='Conversion Detail'!K21,'Conversion Detail'!M21,IF('Conversion Detail'!Z22&gt;='Conversion Detail'!K22,'Conversion Detail'!M22,IF('Conversion Detail'!Z23&gt;='Conversion Detail'!K23,'Conversion Detail'!M23,IF('Conversion Detail'!Z24&gt;='Conversion Detail'!K24,'Conversion Detail'!M24,IF('Conversion Detail'!Z25&gt;='Conversion Detail'!K25,'Conversion Detail'!M25,IF('Conversion Detail'!Z26&gt;='Conversion Detail'!K26,'Conversion Detail'!M26,IF('Conversion Detail'!Z27&gt;='Conversion Detail'!K27,'Conversion Detail'!M27,IF('Conversion Detail'!Z28&gt;='Conversion Detail'!K28,'Conversion Detail'!M28,IF('Conversion Detail'!Z29&gt;='Conversion Detail'!K29,'Conversion Detail'!M29,IF('Conversion Detail'!Z30&gt;='Conversion Detail'!K30,'Conversion Detail'!M30,IF('Conversion Detail'!Z31&gt;='Conversion Detail'!K31,'Conversion Detail'!M31,IF('Conversion Detail'!Z32&gt;='Conversion Detail'!K32,'Conversion Detail'!M32,IF('Conversion Detail'!Z33&gt;='Conversion Detail'!K33,'Conversion Detail'!M33,IF('Conversion Detail'!Z34&gt;='Conversion Detail'!K34,'Conversion Detail'!M34,IF('Conversion Detail'!Z35&gt;='Conversion Detail'!K35,'Conversion Detail'!M35,IF('Conversion Detail'!Z36&gt;='Conversion Detail'!K36,'Conversion Detail'!M36,IF('Conversion Detail'!Z37&gt;='Conversion Detail'!K37,'Conversion Detail'!M37,IF('Conversion Detail'!Z38&gt;='Conversion Detail'!K38,'Conversion Detail'!M38,IF('Conversion Detail'!Z39&gt;='Conversion Detail'!K39,'Conversion Detail'!M39,IF('Conversion Detail'!Z40&gt;='Conversion Detail'!K40,'Conversion Detail'!M40,IF('Conversion Detail'!Z41&gt;='Conversion Detail'!K41,'Conversion Detail'!M41,IF('Conversion Detail'!Z42&gt;='Conversion Detail'!K42,'Conversion Detail'!M42,IF('Conversion Detail'!Z43&gt;='Conversion Detail'!K43,'Conversion Detail'!M43,IF('Conversion Detail'!Z44&gt;='Conversion Detail'!K44,'Conversion Detail'!M44,IF('Conversion Detail'!Z45&gt;='Conversion Detail'!K45,'Conversion Detail'!M45,IF('Conversion Detail'!Z46&gt;='Conversion Detail'!K46,'Conversion Detail'!M46,IF('Conversion Detail'!Z47&gt;='Conversion Detail'!K47,'Conversion Detail'!M47,IF('Conversion Detail'!Z48&gt;='Conversion Detail'!K48,'Conversion Detail'!M48,IF('Conversion Detail'!Z49&gt;='Conversion Detail'!K49,'Conversion Detail'!M49,IF('Conversion Detail'!Z50&gt;='Conversion Detail'!K50,'Conversion Detail'!M50,IF('Conversion Detail'!Z51&gt;='Conversion Detail'!K51,'Conversion Detail'!M51,IF('Conversion Detail'!Z52&gt;='Conversion Detail'!K52,'Conversion Detail'!M52,IF('Conversion Detail'!Z53&gt;='Conversion Detail'!K53,'Conversion Detail'!M53,IF('Conversion Detail'!Z54&gt;='Conversion Detail'!K54,'Conversion Detail'!M54,IF('Conversion Detail'!Z55&gt;='Conversion Detail'!K55,'Conversion Detail'!M55,"NONE"))))))))))))))))))))))))))))))))))))))))))))))))))</f>
        <v>22</v>
      </c>
      <c r="Q12" s="54"/>
    </row>
    <row r="13" spans="2:17" ht="15" customHeight="1" thickBot="1" x14ac:dyDescent="0.25">
      <c r="B13" s="215"/>
      <c r="C13" s="216"/>
      <c r="D13" s="216"/>
      <c r="E13" s="217"/>
      <c r="G13" s="203" t="s">
        <v>47</v>
      </c>
      <c r="H13" s="204"/>
      <c r="I13" s="205"/>
      <c r="J13" s="56">
        <f>'Conversion Detail'!K15</f>
        <v>1357853.7644881245</v>
      </c>
      <c r="K13" s="56">
        <f>'Conversion Detail'!Z15</f>
        <v>1177539.2711501298</v>
      </c>
      <c r="L13" s="50">
        <f t="shared" si="0"/>
        <v>-180314.49333799467</v>
      </c>
      <c r="M13" s="51" t="str">
        <f t="shared" si="1"/>
        <v>DON'T CONVERT</v>
      </c>
      <c r="Q13" s="54"/>
    </row>
    <row r="14" spans="2:17" x14ac:dyDescent="0.2">
      <c r="B14" s="201" t="s">
        <v>115</v>
      </c>
      <c r="C14" s="201"/>
      <c r="D14" s="201"/>
      <c r="E14" s="94">
        <v>65</v>
      </c>
      <c r="G14" s="203" t="s">
        <v>102</v>
      </c>
      <c r="H14" s="204"/>
      <c r="I14" s="205"/>
      <c r="J14" s="56">
        <f>'Conversion Detail'!K20</f>
        <v>2032275.6556936279</v>
      </c>
      <c r="K14" s="56">
        <f>'Conversion Detail'!Z20</f>
        <v>1714471.3347378753</v>
      </c>
      <c r="L14" s="50">
        <f t="shared" si="0"/>
        <v>-317804.32095575263</v>
      </c>
      <c r="M14" s="51" t="str">
        <f t="shared" si="1"/>
        <v>DON'T CONVERT</v>
      </c>
      <c r="Q14" s="54"/>
    </row>
    <row r="15" spans="2:17" x14ac:dyDescent="0.2">
      <c r="B15" s="218" t="s">
        <v>93</v>
      </c>
      <c r="C15" s="218"/>
      <c r="D15" s="218"/>
      <c r="E15" s="95">
        <v>10000</v>
      </c>
      <c r="G15" s="203" t="s">
        <v>46</v>
      </c>
      <c r="H15" s="204"/>
      <c r="I15" s="205"/>
      <c r="J15" s="56">
        <f>'Conversion Detail'!K25</f>
        <v>2334283.4897382925</v>
      </c>
      <c r="K15" s="56">
        <f>'Conversion Detail'!Z25</f>
        <v>2223273.4829203459</v>
      </c>
      <c r="L15" s="50">
        <f t="shared" si="0"/>
        <v>-111010.00681794668</v>
      </c>
      <c r="M15" s="51" t="str">
        <f t="shared" si="1"/>
        <v>DON'T CONVERT</v>
      </c>
    </row>
    <row r="16" spans="2:17" x14ac:dyDescent="0.2">
      <c r="B16" s="219" t="s">
        <v>18</v>
      </c>
      <c r="C16" s="219"/>
      <c r="D16" s="219"/>
      <c r="E16" s="95">
        <v>35000</v>
      </c>
      <c r="G16" s="203" t="s">
        <v>104</v>
      </c>
      <c r="H16" s="204"/>
      <c r="I16" s="205"/>
      <c r="J16" s="56">
        <f>'Conversion Detail'!K30</f>
        <v>2568571.3245513458</v>
      </c>
      <c r="K16" s="56">
        <f>'Conversion Detail'!Z30</f>
        <v>2870374.1065243916</v>
      </c>
      <c r="L16" s="50">
        <f t="shared" si="0"/>
        <v>301802.78197304578</v>
      </c>
      <c r="M16" s="51" t="str">
        <f t="shared" si="1"/>
        <v>CONVERT</v>
      </c>
    </row>
    <row r="17" spans="2:13" x14ac:dyDescent="0.2">
      <c r="B17" s="219" t="s">
        <v>98</v>
      </c>
      <c r="C17" s="219"/>
      <c r="D17" s="219"/>
      <c r="E17" s="96">
        <v>0</v>
      </c>
      <c r="G17" s="203" t="s">
        <v>44</v>
      </c>
      <c r="H17" s="204"/>
      <c r="I17" s="205"/>
      <c r="J17" s="56">
        <f>'Conversion Detail'!K35</f>
        <v>2661618.1402184907</v>
      </c>
      <c r="K17" s="56">
        <f>'Conversion Detail'!Z35</f>
        <v>3695188.9527841448</v>
      </c>
      <c r="L17" s="50">
        <f t="shared" si="0"/>
        <v>1033570.8125656541</v>
      </c>
      <c r="M17" s="51" t="str">
        <f t="shared" si="1"/>
        <v>CONVERT</v>
      </c>
    </row>
    <row r="18" spans="2:13" x14ac:dyDescent="0.2">
      <c r="B18" s="220" t="s">
        <v>94</v>
      </c>
      <c r="C18" s="220"/>
      <c r="D18" s="220"/>
      <c r="E18" s="96">
        <v>0</v>
      </c>
      <c r="G18" s="203" t="s">
        <v>105</v>
      </c>
      <c r="H18" s="204"/>
      <c r="I18" s="205"/>
      <c r="J18" s="56">
        <f>'Conversion Detail'!K40</f>
        <v>2527229.3518633186</v>
      </c>
      <c r="K18" s="56">
        <f>'Conversion Detail'!Z40</f>
        <v>4758947.451939825</v>
      </c>
      <c r="L18" s="50">
        <f t="shared" si="0"/>
        <v>2231718.1000765064</v>
      </c>
      <c r="M18" s="51" t="str">
        <f t="shared" si="1"/>
        <v>CONVERT</v>
      </c>
    </row>
    <row r="19" spans="2:13" x14ac:dyDescent="0.2">
      <c r="G19" s="203" t="s">
        <v>42</v>
      </c>
      <c r="H19" s="204"/>
      <c r="I19" s="205"/>
      <c r="J19" s="56">
        <f>'Conversion Detail'!K45</f>
        <v>2110342.0559786391</v>
      </c>
      <c r="K19" s="56">
        <f>'Conversion Detail'!Z45</f>
        <v>6170660.5204149988</v>
      </c>
      <c r="L19" s="50">
        <f t="shared" si="0"/>
        <v>4060318.4644363597</v>
      </c>
      <c r="M19" s="51" t="str">
        <f t="shared" si="1"/>
        <v>CONVERT</v>
      </c>
    </row>
    <row r="20" spans="2:13" ht="13.5" thickBot="1" x14ac:dyDescent="0.25">
      <c r="G20" s="203" t="s">
        <v>106</v>
      </c>
      <c r="H20" s="204"/>
      <c r="I20" s="205"/>
      <c r="J20" s="56">
        <f>'Conversion Detail'!K50</f>
        <v>1455332.0567362967</v>
      </c>
      <c r="K20" s="56">
        <f>'Conversion Detail'!Z50</f>
        <v>8125955.2333470862</v>
      </c>
      <c r="L20" s="50">
        <f t="shared" si="0"/>
        <v>6670623.1766107893</v>
      </c>
      <c r="M20" s="51" t="str">
        <f t="shared" si="1"/>
        <v>CONVERT</v>
      </c>
    </row>
    <row r="21" spans="2:13" ht="15.75" customHeight="1" thickBot="1" x14ac:dyDescent="0.25">
      <c r="B21" s="212" t="s">
        <v>97</v>
      </c>
      <c r="C21" s="213"/>
      <c r="D21" s="213"/>
      <c r="E21" s="214"/>
      <c r="G21" s="206" t="s">
        <v>40</v>
      </c>
      <c r="H21" s="207"/>
      <c r="I21" s="208"/>
      <c r="J21" s="57">
        <f>'Conversion Detail'!K55</f>
        <v>750109.50853329129</v>
      </c>
      <c r="K21" s="57">
        <f>'Conversion Detail'!Z55</f>
        <v>10943371.310513442</v>
      </c>
      <c r="L21" s="52">
        <f t="shared" si="0"/>
        <v>10193261.801980151</v>
      </c>
      <c r="M21" s="53" t="str">
        <f t="shared" si="1"/>
        <v>CONVERT</v>
      </c>
    </row>
    <row r="22" spans="2:13" ht="15" customHeight="1" thickBot="1" x14ac:dyDescent="0.25">
      <c r="B22" s="215"/>
      <c r="C22" s="216"/>
      <c r="D22" s="216"/>
      <c r="E22" s="217"/>
    </row>
    <row r="23" spans="2:13" x14ac:dyDescent="0.2">
      <c r="B23" s="201" t="s">
        <v>37</v>
      </c>
      <c r="C23" s="201"/>
      <c r="D23" s="201"/>
      <c r="E23" s="91">
        <f>_xlfn.IFS(E10="Single Filers -or- Married Filing Separately",'Tax Brackets'!G11/'Tax Brackets'!G2,E10="Married filing jointly or qualifying widow",'Tax Brackets'!O11/'Tax Brackets'!O2,E10="Single - Head of household",'Tax Brackets'!G22/'Tax Brackets'!G13)</f>
        <v>0.13716999999999999</v>
      </c>
      <c r="L23" s="55"/>
      <c r="M23" s="55"/>
    </row>
    <row r="24" spans="2:13" x14ac:dyDescent="0.2">
      <c r="B24" s="202" t="s">
        <v>36</v>
      </c>
      <c r="C24" s="202"/>
      <c r="D24" s="202"/>
      <c r="E24" s="68">
        <f>_xlfn.IFS(E10="Single Filers -or- Married Filing Separately",'Tax Brackets'!H11/'Tax Brackets'!H2,E10="Married filing jointly or qualifying widow",'Tax Brackets'!P11/'Tax Brackets'!P2,E10="Single - Head of household",'Tax Brackets'!H22/'Tax Brackets'!H13)</f>
        <v>0.21246999999999999</v>
      </c>
    </row>
    <row r="25" spans="2:13" x14ac:dyDescent="0.2">
      <c r="B25" s="202" t="s">
        <v>35</v>
      </c>
      <c r="C25" s="202"/>
      <c r="D25" s="202"/>
      <c r="E25" s="90">
        <f>_xlfn.IFS(E10="Single Filers -or- Married Filing Separately",Single!$J$20,E10="Married filing jointly or qualifying widow",Married!J20)</f>
        <v>7.9262222222222289E-2</v>
      </c>
    </row>
    <row r="27" spans="2:13" ht="15" x14ac:dyDescent="0.25">
      <c r="C27" s="36"/>
      <c r="D27" s="36"/>
      <c r="E27" s="36"/>
      <c r="F27" s="36"/>
      <c r="G27" s="36"/>
      <c r="H27" s="65"/>
      <c r="I27" s="65"/>
      <c r="J27" s="65"/>
    </row>
    <row r="28" spans="2:13" ht="15" x14ac:dyDescent="0.25">
      <c r="G28" s="36"/>
      <c r="H28" s="36"/>
      <c r="I28" s="62"/>
      <c r="J28" s="62"/>
    </row>
    <row r="29" spans="2:13" ht="15" x14ac:dyDescent="0.25">
      <c r="G29" s="36"/>
      <c r="H29" s="62"/>
      <c r="I29" s="63"/>
      <c r="J29" s="63"/>
    </row>
    <row r="30" spans="2:13" ht="15" x14ac:dyDescent="0.25">
      <c r="G30" s="36"/>
      <c r="H30" s="62"/>
      <c r="I30" s="63"/>
      <c r="J30" s="63"/>
    </row>
    <row r="31" spans="2:13" ht="15" x14ac:dyDescent="0.25">
      <c r="G31" s="36"/>
      <c r="H31" s="36"/>
      <c r="I31" s="36"/>
      <c r="J31" s="36"/>
    </row>
    <row r="32" spans="2:13" ht="15" x14ac:dyDescent="0.25">
      <c r="G32" s="36"/>
      <c r="H32" s="34"/>
      <c r="I32" s="35"/>
      <c r="J32" s="35"/>
    </row>
    <row r="33" spans="2:10" ht="15" x14ac:dyDescent="0.25">
      <c r="G33" s="36"/>
      <c r="H33" s="34"/>
      <c r="I33" s="35"/>
      <c r="J33" s="35"/>
    </row>
    <row r="34" spans="2:10" ht="15" x14ac:dyDescent="0.25">
      <c r="G34" s="36"/>
      <c r="H34" s="36"/>
      <c r="I34" s="36"/>
      <c r="J34" s="36"/>
    </row>
    <row r="35" spans="2:10" ht="15" x14ac:dyDescent="0.25">
      <c r="G35" s="36"/>
      <c r="H35" s="36"/>
      <c r="I35" s="36"/>
      <c r="J35" s="36"/>
    </row>
    <row r="36" spans="2:10" ht="15" x14ac:dyDescent="0.25">
      <c r="G36" s="36"/>
      <c r="H36" s="36"/>
      <c r="I36" s="36"/>
      <c r="J36" s="36"/>
    </row>
    <row r="37" spans="2:10" ht="15" x14ac:dyDescent="0.25">
      <c r="B37" s="64"/>
      <c r="C37" s="64"/>
      <c r="D37" s="64"/>
      <c r="E37" s="36"/>
      <c r="F37" s="36"/>
      <c r="G37" s="36"/>
      <c r="H37" s="36"/>
      <c r="I37" s="36"/>
      <c r="J37" s="36"/>
    </row>
    <row r="38" spans="2:10" ht="15" x14ac:dyDescent="0.25">
      <c r="E38" s="36"/>
      <c r="F38" s="36"/>
      <c r="G38" s="36"/>
      <c r="H38" s="36"/>
      <c r="I38" s="36"/>
      <c r="J38" s="36"/>
    </row>
    <row r="39" spans="2:10" ht="15" x14ac:dyDescent="0.25">
      <c r="E39" s="36"/>
      <c r="F39" s="36"/>
      <c r="G39" s="36"/>
      <c r="H39" s="36"/>
      <c r="I39" s="36"/>
      <c r="J39" s="36"/>
    </row>
    <row r="40" spans="2:10" ht="15" x14ac:dyDescent="0.25">
      <c r="E40" s="36"/>
      <c r="F40" s="36"/>
      <c r="G40" s="36"/>
      <c r="H40" s="36"/>
      <c r="I40" s="36"/>
      <c r="J40" s="36"/>
    </row>
    <row r="41" spans="2:10" ht="15" x14ac:dyDescent="0.25">
      <c r="E41" s="36"/>
      <c r="F41" s="36"/>
      <c r="G41" s="36"/>
      <c r="H41" s="36"/>
      <c r="I41" s="36"/>
      <c r="J41" s="36"/>
    </row>
  </sheetData>
  <sheetProtection algorithmName="SHA-512" hashValue="w+9f6EqeD85oLmNd1pxnkbyF0K15uvzLG7NchAP/5zh0QcISg2rY0u6PDzWiEi6cAL02gua2OmGlC6UnEmx6BQ==" saltValue="8Dnsb/L9lW1o8tmVtLttmQ==" spinCount="100000" sheet="1" objects="1" scenarios="1"/>
  <mergeCells count="28">
    <mergeCell ref="B4:E4"/>
    <mergeCell ref="B12:E13"/>
    <mergeCell ref="B21:E22"/>
    <mergeCell ref="G14:I14"/>
    <mergeCell ref="G12:I12"/>
    <mergeCell ref="G16:I16"/>
    <mergeCell ref="G18:I18"/>
    <mergeCell ref="G20:I20"/>
    <mergeCell ref="B15:D15"/>
    <mergeCell ref="B16:D16"/>
    <mergeCell ref="B17:D17"/>
    <mergeCell ref="B18:D18"/>
    <mergeCell ref="B9:D9"/>
    <mergeCell ref="B10:D10"/>
    <mergeCell ref="G11:I11"/>
    <mergeCell ref="G13:I13"/>
    <mergeCell ref="B25:D25"/>
    <mergeCell ref="G17:I17"/>
    <mergeCell ref="G19:I19"/>
    <mergeCell ref="B14:D14"/>
    <mergeCell ref="B24:D24"/>
    <mergeCell ref="G21:I21"/>
    <mergeCell ref="G15:I15"/>
    <mergeCell ref="B5:D5"/>
    <mergeCell ref="B7:D7"/>
    <mergeCell ref="B8:D8"/>
    <mergeCell ref="B6:D6"/>
    <mergeCell ref="B23:D23"/>
  </mergeCells>
  <conditionalFormatting sqref="G18:M18">
    <cfRule type="expression" dxfId="18" priority="24">
      <formula>$M$18="Don't Convert"</formula>
    </cfRule>
  </conditionalFormatting>
  <conditionalFormatting sqref="G19:M19">
    <cfRule type="expression" dxfId="17" priority="23">
      <formula>$M$19="Don't Convert"</formula>
    </cfRule>
  </conditionalFormatting>
  <conditionalFormatting sqref="G21:M21">
    <cfRule type="expression" dxfId="16" priority="22">
      <formula>$M$21="Don't Convert"</formula>
    </cfRule>
  </conditionalFormatting>
  <conditionalFormatting sqref="G15:M15">
    <cfRule type="expression" dxfId="15" priority="21">
      <formula>$M$15="Don't Convert"</formula>
    </cfRule>
  </conditionalFormatting>
  <conditionalFormatting sqref="G13:M13">
    <cfRule type="expression" dxfId="14" priority="20">
      <formula>$M$13="Don't Convert"</formula>
    </cfRule>
  </conditionalFormatting>
  <conditionalFormatting sqref="G12:I12">
    <cfRule type="expression" dxfId="13" priority="19">
      <formula>$M$12="Don't Convert"</formula>
    </cfRule>
  </conditionalFormatting>
  <conditionalFormatting sqref="J12">
    <cfRule type="expression" dxfId="12" priority="18">
      <formula>$M$13="Don't Convert"</formula>
    </cfRule>
  </conditionalFormatting>
  <conditionalFormatting sqref="K12">
    <cfRule type="expression" dxfId="11" priority="17">
      <formula>$M$13="Don't Convert"</formula>
    </cfRule>
  </conditionalFormatting>
  <conditionalFormatting sqref="L12">
    <cfRule type="expression" dxfId="10" priority="16">
      <formula>$M$13="Don't Convert"</formula>
    </cfRule>
  </conditionalFormatting>
  <conditionalFormatting sqref="M12">
    <cfRule type="expression" dxfId="9" priority="15">
      <formula>$M$13="Don't Convert"</formula>
    </cfRule>
  </conditionalFormatting>
  <conditionalFormatting sqref="G16:I16">
    <cfRule type="expression" dxfId="8" priority="9">
      <formula>$M$16="Don't Convert"</formula>
    </cfRule>
  </conditionalFormatting>
  <conditionalFormatting sqref="G14:M14">
    <cfRule type="expression" dxfId="7" priority="4">
      <formula>$M$14="Don't Convert"</formula>
    </cfRule>
  </conditionalFormatting>
  <conditionalFormatting sqref="G17:M17">
    <cfRule type="expression" dxfId="6" priority="3">
      <formula>$M$17="Don't Convert"</formula>
    </cfRule>
  </conditionalFormatting>
  <conditionalFormatting sqref="G20:M20">
    <cfRule type="expression" dxfId="5" priority="2">
      <formula>$M$20="Don't Convert"</formula>
    </cfRule>
  </conditionalFormatting>
  <conditionalFormatting sqref="G16:M16">
    <cfRule type="expression" dxfId="4" priority="1">
      <formula>$M$16="Don't Convert"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9BF3F-C285-4EA5-AD58-7BFC2C509F72}">
          <x14:formula1>
            <xm:f>'Tax Brackets'!$A$13:$A$14</xm:f>
          </x14:formula1>
          <xm:sqref>E10:E11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03DA0-A284-473B-B46E-834B1CA02C7F}">
  <sheetPr>
    <tabColor rgb="FFFFC000"/>
  </sheetPr>
  <dimension ref="B2:P20"/>
  <sheetViews>
    <sheetView zoomScale="104" zoomScaleNormal="190" workbookViewId="0">
      <selection activeCell="H21" sqref="H21"/>
    </sheetView>
  </sheetViews>
  <sheetFormatPr defaultRowHeight="12.75" x14ac:dyDescent="0.25"/>
  <cols>
    <col min="1" max="4" width="9.140625" style="152"/>
    <col min="5" max="5" width="15.5703125" style="152" bestFit="1" customWidth="1"/>
    <col min="6" max="6" width="11.85546875" style="152" bestFit="1" customWidth="1"/>
    <col min="7" max="7" width="9.140625" style="152"/>
    <col min="8" max="8" width="16.42578125" style="152" bestFit="1" customWidth="1"/>
    <col min="9" max="9" width="24.140625" style="152" customWidth="1"/>
    <col min="10" max="10" width="24.85546875" style="152" customWidth="1"/>
    <col min="11" max="11" width="18.28515625" style="152" bestFit="1" customWidth="1"/>
    <col min="12" max="12" width="11.85546875" style="152" bestFit="1" customWidth="1"/>
    <col min="13" max="13" width="9.140625" style="152"/>
    <col min="14" max="14" width="19" style="152" bestFit="1" customWidth="1"/>
    <col min="15" max="15" width="11.7109375" style="152" bestFit="1" customWidth="1"/>
    <col min="16" max="16" width="12.140625" style="152" bestFit="1" customWidth="1"/>
    <col min="17" max="16384" width="9.140625" style="152"/>
  </cols>
  <sheetData>
    <row r="2" spans="2:16" x14ac:dyDescent="0.25">
      <c r="B2" s="224" t="s">
        <v>18</v>
      </c>
      <c r="C2" s="224"/>
      <c r="D2" s="224" t="s">
        <v>23</v>
      </c>
      <c r="E2" s="224"/>
      <c r="F2" s="224"/>
      <c r="G2" s="60"/>
      <c r="H2" s="224" t="s">
        <v>114</v>
      </c>
      <c r="I2" s="224"/>
      <c r="J2" s="224"/>
      <c r="M2" s="60"/>
    </row>
    <row r="3" spans="2:16" x14ac:dyDescent="0.25">
      <c r="B3" s="73" t="s">
        <v>19</v>
      </c>
      <c r="C3" s="73" t="s">
        <v>20</v>
      </c>
      <c r="D3" s="73" t="s">
        <v>11</v>
      </c>
      <c r="E3" s="73" t="s">
        <v>109</v>
      </c>
      <c r="F3" s="73" t="s">
        <v>21</v>
      </c>
      <c r="G3" s="60"/>
      <c r="H3" s="153" t="s">
        <v>0</v>
      </c>
      <c r="I3" s="153" t="s">
        <v>9</v>
      </c>
      <c r="J3" s="153" t="s">
        <v>11</v>
      </c>
      <c r="M3" s="60"/>
    </row>
    <row r="4" spans="2:16" x14ac:dyDescent="0.25">
      <c r="B4" s="74">
        <v>0</v>
      </c>
      <c r="C4" s="98">
        <v>9700</v>
      </c>
      <c r="D4" s="97">
        <v>0.1</v>
      </c>
      <c r="E4" s="74">
        <v>0</v>
      </c>
      <c r="F4" s="75">
        <v>0</v>
      </c>
      <c r="G4" s="60"/>
      <c r="H4" s="154">
        <v>25000</v>
      </c>
      <c r="I4" s="154">
        <v>34000</v>
      </c>
      <c r="J4" s="97">
        <v>0.5</v>
      </c>
      <c r="M4" s="60"/>
    </row>
    <row r="5" spans="2:16" x14ac:dyDescent="0.25">
      <c r="B5" s="74">
        <f t="shared" ref="B5:B10" si="0">C4+1</f>
        <v>9701</v>
      </c>
      <c r="C5" s="98">
        <v>39475</v>
      </c>
      <c r="D5" s="97">
        <v>0.12</v>
      </c>
      <c r="E5" s="74">
        <f t="shared" ref="E5:E10" si="1">C4</f>
        <v>9700</v>
      </c>
      <c r="F5" s="75">
        <f t="shared" ref="F5:F10" si="2">F4+(E5-E4)*D4</f>
        <v>970</v>
      </c>
      <c r="G5" s="155"/>
      <c r="H5" s="154">
        <v>32000</v>
      </c>
      <c r="I5" s="154">
        <v>44000</v>
      </c>
      <c r="J5" s="97">
        <v>0.85</v>
      </c>
      <c r="M5" s="60"/>
    </row>
    <row r="6" spans="2:16" x14ac:dyDescent="0.25">
      <c r="B6" s="74">
        <f t="shared" si="0"/>
        <v>39476</v>
      </c>
      <c r="C6" s="98">
        <v>84200</v>
      </c>
      <c r="D6" s="97">
        <v>0.22</v>
      </c>
      <c r="E6" s="74">
        <f t="shared" si="1"/>
        <v>39475</v>
      </c>
      <c r="F6" s="75">
        <f t="shared" si="2"/>
        <v>4543</v>
      </c>
      <c r="G6" s="155"/>
      <c r="M6" s="60"/>
      <c r="N6" s="60"/>
      <c r="O6" s="60"/>
      <c r="P6" s="60"/>
    </row>
    <row r="7" spans="2:16" x14ac:dyDescent="0.25">
      <c r="B7" s="74">
        <f t="shared" si="0"/>
        <v>84201</v>
      </c>
      <c r="C7" s="98">
        <v>160725</v>
      </c>
      <c r="D7" s="97">
        <v>0.24</v>
      </c>
      <c r="E7" s="74">
        <f t="shared" si="1"/>
        <v>84200</v>
      </c>
      <c r="F7" s="75">
        <f t="shared" si="2"/>
        <v>14382.5</v>
      </c>
      <c r="G7" s="155"/>
      <c r="M7" s="60"/>
      <c r="N7" s="60"/>
      <c r="O7" s="60"/>
      <c r="P7" s="60"/>
    </row>
    <row r="8" spans="2:16" x14ac:dyDescent="0.25">
      <c r="B8" s="74">
        <f t="shared" si="0"/>
        <v>160726</v>
      </c>
      <c r="C8" s="98">
        <v>204100</v>
      </c>
      <c r="D8" s="97">
        <v>0.32</v>
      </c>
      <c r="E8" s="74">
        <f t="shared" si="1"/>
        <v>160725</v>
      </c>
      <c r="F8" s="75">
        <f t="shared" si="2"/>
        <v>32748.5</v>
      </c>
      <c r="G8" s="60"/>
      <c r="M8" s="60"/>
    </row>
    <row r="9" spans="2:16" x14ac:dyDescent="0.25">
      <c r="B9" s="74">
        <f t="shared" si="0"/>
        <v>204101</v>
      </c>
      <c r="C9" s="98">
        <v>510300</v>
      </c>
      <c r="D9" s="97">
        <v>0.35</v>
      </c>
      <c r="E9" s="74">
        <f t="shared" si="1"/>
        <v>204100</v>
      </c>
      <c r="F9" s="75">
        <f t="shared" si="2"/>
        <v>46628.5</v>
      </c>
      <c r="G9" s="60"/>
      <c r="M9" s="60"/>
    </row>
    <row r="10" spans="2:16" x14ac:dyDescent="0.25">
      <c r="B10" s="74">
        <f t="shared" si="0"/>
        <v>510301</v>
      </c>
      <c r="C10" s="156" t="s">
        <v>54</v>
      </c>
      <c r="D10" s="97" t="s">
        <v>117</v>
      </c>
      <c r="E10" s="74">
        <f t="shared" si="1"/>
        <v>510300</v>
      </c>
      <c r="F10" s="75">
        <f t="shared" si="2"/>
        <v>153798.5</v>
      </c>
      <c r="G10" s="59"/>
      <c r="M10" s="60"/>
    </row>
    <row r="12" spans="2:16" ht="25.5" x14ac:dyDescent="0.25">
      <c r="B12" s="224" t="s">
        <v>18</v>
      </c>
      <c r="C12" s="224"/>
      <c r="D12" s="224" t="s">
        <v>24</v>
      </c>
      <c r="E12" s="224"/>
      <c r="F12" s="224"/>
      <c r="H12" s="99" t="s">
        <v>22</v>
      </c>
      <c r="I12" s="157" t="s">
        <v>38</v>
      </c>
      <c r="J12" s="157" t="s">
        <v>56</v>
      </c>
    </row>
    <row r="13" spans="2:16" x14ac:dyDescent="0.25">
      <c r="B13" s="73" t="s">
        <v>19</v>
      </c>
      <c r="C13" s="73" t="s">
        <v>20</v>
      </c>
      <c r="D13" s="73" t="s">
        <v>11</v>
      </c>
      <c r="E13" s="73" t="s">
        <v>109</v>
      </c>
      <c r="F13" s="73" t="s">
        <v>21</v>
      </c>
      <c r="H13" s="76" t="s">
        <v>15</v>
      </c>
      <c r="I13" s="98">
        <v>0</v>
      </c>
      <c r="J13" s="98">
        <v>0</v>
      </c>
    </row>
    <row r="14" spans="2:16" x14ac:dyDescent="0.25">
      <c r="B14" s="74">
        <v>0</v>
      </c>
      <c r="C14" s="98">
        <v>19400</v>
      </c>
      <c r="D14" s="97">
        <v>0.1</v>
      </c>
      <c r="E14" s="74">
        <v>0</v>
      </c>
      <c r="F14" s="75">
        <v>0</v>
      </c>
      <c r="H14" s="76" t="s">
        <v>14</v>
      </c>
      <c r="I14" s="98">
        <v>12200</v>
      </c>
      <c r="J14" s="98">
        <v>24400</v>
      </c>
    </row>
    <row r="15" spans="2:16" x14ac:dyDescent="0.25">
      <c r="B15" s="74">
        <f t="shared" ref="B15:B20" si="3">C14+1</f>
        <v>19401</v>
      </c>
      <c r="C15" s="98">
        <v>78950</v>
      </c>
      <c r="D15" s="97">
        <v>0.12</v>
      </c>
      <c r="E15" s="74">
        <f t="shared" ref="E15:E20" si="4">C14</f>
        <v>19400</v>
      </c>
      <c r="F15" s="75">
        <f t="shared" ref="F15:F20" si="5">F14+(E15-E14)*D14</f>
        <v>1940</v>
      </c>
    </row>
    <row r="16" spans="2:16" x14ac:dyDescent="0.25">
      <c r="B16" s="74">
        <f t="shared" si="3"/>
        <v>78951</v>
      </c>
      <c r="C16" s="98">
        <v>168400</v>
      </c>
      <c r="D16" s="97">
        <v>0.22</v>
      </c>
      <c r="E16" s="74">
        <f t="shared" si="4"/>
        <v>78950</v>
      </c>
      <c r="F16" s="75">
        <f t="shared" si="5"/>
        <v>9086</v>
      </c>
    </row>
    <row r="17" spans="2:6" x14ac:dyDescent="0.25">
      <c r="B17" s="74">
        <f t="shared" si="3"/>
        <v>168401</v>
      </c>
      <c r="C17" s="98">
        <v>321450</v>
      </c>
      <c r="D17" s="97">
        <v>0.24</v>
      </c>
      <c r="E17" s="74">
        <f t="shared" si="4"/>
        <v>168400</v>
      </c>
      <c r="F17" s="75">
        <f t="shared" si="5"/>
        <v>28765</v>
      </c>
    </row>
    <row r="18" spans="2:6" x14ac:dyDescent="0.25">
      <c r="B18" s="74">
        <f t="shared" si="3"/>
        <v>321451</v>
      </c>
      <c r="C18" s="98">
        <v>408200</v>
      </c>
      <c r="D18" s="97">
        <v>0.32</v>
      </c>
      <c r="E18" s="74">
        <f t="shared" si="4"/>
        <v>321450</v>
      </c>
      <c r="F18" s="75">
        <f t="shared" si="5"/>
        <v>65497</v>
      </c>
    </row>
    <row r="19" spans="2:6" x14ac:dyDescent="0.25">
      <c r="B19" s="74">
        <f t="shared" si="3"/>
        <v>408201</v>
      </c>
      <c r="C19" s="98">
        <v>612350</v>
      </c>
      <c r="D19" s="97">
        <v>0.35</v>
      </c>
      <c r="E19" s="74">
        <f t="shared" si="4"/>
        <v>408200</v>
      </c>
      <c r="F19" s="75">
        <f t="shared" si="5"/>
        <v>93257</v>
      </c>
    </row>
    <row r="20" spans="2:6" x14ac:dyDescent="0.25">
      <c r="B20" s="74">
        <f t="shared" si="3"/>
        <v>612351</v>
      </c>
      <c r="C20" s="156" t="s">
        <v>54</v>
      </c>
      <c r="D20" s="97">
        <v>0.37</v>
      </c>
      <c r="E20" s="74">
        <f t="shared" si="4"/>
        <v>612350</v>
      </c>
      <c r="F20" s="75">
        <f t="shared" si="5"/>
        <v>164709.5</v>
      </c>
    </row>
  </sheetData>
  <sheetProtection algorithmName="SHA-512" hashValue="ws1AtYSnHyHH1eREmxjEZRUBIdpR6VRHT2qUi/6v3vZfwTfUaTNOjLdxNzOWuYzTxo0xAl3MnApYfkGdZVMVuQ==" saltValue="Hc+D7h1Q/b8i67SN+Xkc7A==" spinCount="100000" sheet="1" objects="1" scenarios="1"/>
  <mergeCells count="5">
    <mergeCell ref="H2:J2"/>
    <mergeCell ref="B2:C2"/>
    <mergeCell ref="D2:F2"/>
    <mergeCell ref="B12:C12"/>
    <mergeCell ref="D12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AA8D-D627-4163-9308-915FE7982347}">
  <sheetPr codeName="Sheet3"/>
  <dimension ref="B1:AC111"/>
  <sheetViews>
    <sheetView topLeftCell="K2" zoomScale="88" zoomScaleNormal="100" zoomScaleSheetLayoutView="100" workbookViewId="0">
      <selection activeCell="K25" sqref="K25"/>
    </sheetView>
  </sheetViews>
  <sheetFormatPr defaultRowHeight="12.75" x14ac:dyDescent="0.2"/>
  <cols>
    <col min="1" max="1" width="9.140625" style="1"/>
    <col min="2" max="2" width="7.140625" style="1" customWidth="1"/>
    <col min="3" max="3" width="5.28515625" style="1" bestFit="1" customWidth="1"/>
    <col min="4" max="4" width="7.7109375" style="1" bestFit="1" customWidth="1"/>
    <col min="5" max="5" width="12.42578125" style="1" bestFit="1" customWidth="1"/>
    <col min="6" max="6" width="13.28515625" style="1" bestFit="1" customWidth="1"/>
    <col min="7" max="7" width="10.85546875" style="1" bestFit="1" customWidth="1"/>
    <col min="8" max="8" width="13.28515625" style="1" bestFit="1" customWidth="1"/>
    <col min="9" max="9" width="12.140625" style="1" bestFit="1" customWidth="1"/>
    <col min="10" max="10" width="12.140625" style="1" customWidth="1"/>
    <col min="11" max="11" width="18" style="1" bestFit="1" customWidth="1"/>
    <col min="12" max="12" width="11.28515625" style="1" bestFit="1" customWidth="1"/>
    <col min="13" max="13" width="11.7109375" style="1" customWidth="1"/>
    <col min="14" max="14" width="5.28515625" style="1" bestFit="1" customWidth="1"/>
    <col min="15" max="15" width="7.7109375" style="1" bestFit="1" customWidth="1"/>
    <col min="16" max="16" width="12.85546875" style="1" bestFit="1" customWidth="1"/>
    <col min="17" max="17" width="13.28515625" style="1" bestFit="1" customWidth="1"/>
    <col min="18" max="18" width="10.140625" style="1" bestFit="1" customWidth="1"/>
    <col min="19" max="19" width="12.85546875" style="1" bestFit="1" customWidth="1"/>
    <col min="20" max="20" width="12.42578125" style="1" bestFit="1" customWidth="1"/>
    <col min="21" max="21" width="13.28515625" style="1" bestFit="1" customWidth="1"/>
    <col min="22" max="22" width="10.85546875" style="1" bestFit="1" customWidth="1"/>
    <col min="23" max="23" width="12.42578125" style="1" bestFit="1" customWidth="1"/>
    <col min="24" max="24" width="12.140625" style="1" bestFit="1" customWidth="1"/>
    <col min="25" max="25" width="12.140625" style="1" customWidth="1"/>
    <col min="26" max="26" width="18" style="1" bestFit="1" customWidth="1"/>
    <col min="27" max="27" width="5" style="1" bestFit="1" customWidth="1"/>
    <col min="28" max="28" width="5.28515625" style="1" bestFit="1" customWidth="1"/>
    <col min="29" max="29" width="12" style="1" bestFit="1" customWidth="1"/>
    <col min="30" max="16384" width="9.140625" style="1"/>
  </cols>
  <sheetData>
    <row r="1" spans="2:29" ht="15" x14ac:dyDescent="0.25">
      <c r="B1" s="100" t="s">
        <v>116</v>
      </c>
      <c r="C1" s="100"/>
      <c r="D1" s="100"/>
      <c r="E1" s="100"/>
      <c r="M1" s="100" t="s">
        <v>92</v>
      </c>
      <c r="N1" s="100"/>
      <c r="O1" s="100"/>
      <c r="P1" s="100"/>
      <c r="Q1" s="100"/>
      <c r="R1" s="100"/>
      <c r="S1" s="100"/>
      <c r="T1" s="100"/>
    </row>
    <row r="2" spans="2:29" ht="15.75" thickBot="1" x14ac:dyDescent="0.3">
      <c r="B2" s="100"/>
      <c r="M2" s="100"/>
    </row>
    <row r="3" spans="2:29" ht="15" x14ac:dyDescent="0.25">
      <c r="B3" s="33"/>
      <c r="C3" s="32"/>
      <c r="D3" s="31"/>
      <c r="E3" s="225" t="s">
        <v>91</v>
      </c>
      <c r="F3" s="226"/>
      <c r="G3" s="226"/>
      <c r="H3" s="227"/>
      <c r="I3" s="30" t="s">
        <v>89</v>
      </c>
      <c r="J3" s="228" t="s">
        <v>88</v>
      </c>
      <c r="K3" s="77" t="s">
        <v>87</v>
      </c>
      <c r="L3" s="101"/>
      <c r="M3" s="33"/>
      <c r="N3" s="32"/>
      <c r="O3" s="31"/>
      <c r="P3" s="225" t="s">
        <v>91</v>
      </c>
      <c r="Q3" s="226"/>
      <c r="R3" s="226"/>
      <c r="S3" s="227"/>
      <c r="T3" s="225" t="s">
        <v>90</v>
      </c>
      <c r="U3" s="226"/>
      <c r="V3" s="226"/>
      <c r="W3" s="227"/>
      <c r="X3" s="30" t="s">
        <v>89</v>
      </c>
      <c r="Y3" s="228" t="s">
        <v>88</v>
      </c>
      <c r="Z3" s="77" t="s">
        <v>87</v>
      </c>
      <c r="AB3" s="29" t="s">
        <v>48</v>
      </c>
      <c r="AC3" s="28" t="s">
        <v>86</v>
      </c>
    </row>
    <row r="4" spans="2:29" x14ac:dyDescent="0.2">
      <c r="B4" s="27"/>
      <c r="C4" s="26"/>
      <c r="D4" s="25" t="s">
        <v>85</v>
      </c>
      <c r="E4" s="27" t="s">
        <v>84</v>
      </c>
      <c r="F4" s="26"/>
      <c r="G4" s="26" t="s">
        <v>83</v>
      </c>
      <c r="H4" s="25" t="s">
        <v>82</v>
      </c>
      <c r="I4" s="24" t="s">
        <v>81</v>
      </c>
      <c r="J4" s="229"/>
      <c r="K4" s="78" t="s">
        <v>80</v>
      </c>
      <c r="L4" s="102"/>
      <c r="M4" s="27"/>
      <c r="N4" s="26"/>
      <c r="O4" s="25" t="s">
        <v>85</v>
      </c>
      <c r="P4" s="27" t="s">
        <v>84</v>
      </c>
      <c r="Q4" s="26"/>
      <c r="R4" s="26" t="s">
        <v>83</v>
      </c>
      <c r="S4" s="25" t="s">
        <v>82</v>
      </c>
      <c r="T4" s="27" t="s">
        <v>84</v>
      </c>
      <c r="U4" s="26"/>
      <c r="V4" s="26" t="s">
        <v>83</v>
      </c>
      <c r="W4" s="25" t="s">
        <v>82</v>
      </c>
      <c r="X4" s="24" t="s">
        <v>81</v>
      </c>
      <c r="Y4" s="229"/>
      <c r="Z4" s="78" t="s">
        <v>80</v>
      </c>
      <c r="AA4" s="105"/>
      <c r="AB4" s="16">
        <v>70</v>
      </c>
      <c r="AC4" s="15">
        <v>27.4</v>
      </c>
    </row>
    <row r="5" spans="2:29" x14ac:dyDescent="0.2">
      <c r="B5" s="23" t="s">
        <v>79</v>
      </c>
      <c r="C5" s="22" t="s">
        <v>48</v>
      </c>
      <c r="D5" s="20" t="s">
        <v>17</v>
      </c>
      <c r="E5" s="23" t="s">
        <v>77</v>
      </c>
      <c r="F5" s="22" t="s">
        <v>78</v>
      </c>
      <c r="G5" s="21">
        <f>'Personal Data and Summary'!$E$9</f>
        <v>7.0000000000000007E-2</v>
      </c>
      <c r="H5" s="20" t="s">
        <v>77</v>
      </c>
      <c r="I5" s="19">
        <f>'Personal Data and Summary'!E23</f>
        <v>0.13716999999999999</v>
      </c>
      <c r="J5" s="19">
        <f>'Personal Data and Summary'!E25</f>
        <v>7.9262222222222289E-2</v>
      </c>
      <c r="K5" s="79" t="s">
        <v>76</v>
      </c>
      <c r="L5" s="103"/>
      <c r="M5" s="23" t="s">
        <v>79</v>
      </c>
      <c r="N5" s="22" t="s">
        <v>48</v>
      </c>
      <c r="O5" s="20" t="s">
        <v>17</v>
      </c>
      <c r="P5" s="23" t="s">
        <v>77</v>
      </c>
      <c r="Q5" s="22" t="s">
        <v>78</v>
      </c>
      <c r="R5" s="21">
        <f>'Personal Data and Summary'!$E$9</f>
        <v>7.0000000000000007E-2</v>
      </c>
      <c r="S5" s="20" t="s">
        <v>77</v>
      </c>
      <c r="T5" s="23" t="s">
        <v>77</v>
      </c>
      <c r="U5" s="22" t="s">
        <v>78</v>
      </c>
      <c r="V5" s="21">
        <f>'Personal Data and Summary'!$E$9</f>
        <v>7.0000000000000007E-2</v>
      </c>
      <c r="W5" s="20" t="s">
        <v>77</v>
      </c>
      <c r="X5" s="19">
        <f>'Personal Data and Summary'!E23</f>
        <v>0.13716999999999999</v>
      </c>
      <c r="Y5" s="19">
        <f>'Personal Data and Summary'!E25</f>
        <v>7.9262222222222289E-2</v>
      </c>
      <c r="Z5" s="79" t="s">
        <v>76</v>
      </c>
      <c r="AA5" s="105"/>
      <c r="AB5" s="16">
        <v>71</v>
      </c>
      <c r="AC5" s="15">
        <v>26.5</v>
      </c>
    </row>
    <row r="6" spans="2:29" x14ac:dyDescent="0.2">
      <c r="B6" s="12">
        <v>1</v>
      </c>
      <c r="C6" s="18">
        <f>'Personal Data and Summary'!E6</f>
        <v>55</v>
      </c>
      <c r="D6" s="17">
        <f>IF(C6&lt;70,0,IF(C6&gt;115,1,VLOOKUP(C6,'Conversion Detail'!$AB$4:$AC$49,2)))</f>
        <v>0</v>
      </c>
      <c r="E6" s="81">
        <f>'Personal Data and Summary'!$E$7</f>
        <v>800000</v>
      </c>
      <c r="F6" s="82">
        <f t="shared" ref="F6:F37" si="0">IF(D6=0,0,-E6/D6)</f>
        <v>0</v>
      </c>
      <c r="G6" s="83">
        <f t="shared" ref="G6:G37" si="1">(E6+F6)*$G$5</f>
        <v>56000.000000000007</v>
      </c>
      <c r="H6" s="84">
        <f t="shared" ref="H6:H37" si="2">SUM(E6:G6)</f>
        <v>856000</v>
      </c>
      <c r="I6" s="108">
        <f>-IF(C6&lt;'Personal Data and Summary'!$E$14,'Conversion Detail'!$I$5*'Conversion Detail'!H6,0)</f>
        <v>-117417.51999999999</v>
      </c>
      <c r="J6" s="108">
        <f>-IF(C6&lt;'Personal Data and Summary'!$E$14,0,$J$5*H6)</f>
        <v>0</v>
      </c>
      <c r="K6" s="80">
        <f t="shared" ref="K6:K37" si="3">H6+I6+J6</f>
        <v>738582.48</v>
      </c>
      <c r="L6" s="104"/>
      <c r="M6" s="12">
        <v>1</v>
      </c>
      <c r="N6" s="18">
        <f>'Personal Data and Summary'!E6</f>
        <v>55</v>
      </c>
      <c r="O6" s="17">
        <f>IF(N6&lt;70,0,IF(N6&gt;115,1,VLOOKUP(N6,'Conversion Detail'!$AB$4:$AC$49,2)))</f>
        <v>0</v>
      </c>
      <c r="P6" s="81">
        <f>'Personal Data and Summary'!$E$7-'Personal Data and Summary'!E8</f>
        <v>300000</v>
      </c>
      <c r="Q6" s="82">
        <f t="shared" ref="Q6:Q37" si="4">IF(O6=0,0,-P6/O6)</f>
        <v>0</v>
      </c>
      <c r="R6" s="83">
        <f t="shared" ref="R6:R37" si="5">(P6+Q6)*$G$5</f>
        <v>21000.000000000004</v>
      </c>
      <c r="S6" s="84">
        <f t="shared" ref="S6:S37" si="6">SUM(P6:R6)</f>
        <v>321000</v>
      </c>
      <c r="T6" s="82">
        <f>'Personal Data and Summary'!$E$8</f>
        <v>500000</v>
      </c>
      <c r="U6" s="82">
        <f>-'Personal Data and Summary'!E24*'Conversion Detail'!T6</f>
        <v>-106235</v>
      </c>
      <c r="V6" s="83">
        <f t="shared" ref="V6:V37" si="7">(T6+U6)*$V$5</f>
        <v>27563.550000000003</v>
      </c>
      <c r="W6" s="89">
        <f t="shared" ref="W6:W37" si="8">SUM(T6:V6)</f>
        <v>421328.55</v>
      </c>
      <c r="X6" s="85">
        <f>-IF(N6&lt;'Personal Data and Summary'!$E$14,('Conversion Detail'!$X$5*'Conversion Detail'!W6)+S6*$X$5,0)</f>
        <v>-101825.20720349999</v>
      </c>
      <c r="Y6" s="85">
        <f>-IF(N6&lt;'Personal Data and Summary'!$E$14,0,($Y$5*W6)+(S6*$X$5))</f>
        <v>0</v>
      </c>
      <c r="Z6" s="80">
        <f t="shared" ref="Z6:Z37" si="9">S6+W6+X6+Y6</f>
        <v>640503.34279650007</v>
      </c>
      <c r="AB6" s="16">
        <v>72</v>
      </c>
      <c r="AC6" s="15">
        <v>25.6</v>
      </c>
    </row>
    <row r="7" spans="2:29" x14ac:dyDescent="0.2">
      <c r="B7" s="12">
        <v>2</v>
      </c>
      <c r="C7" s="11">
        <f t="shared" ref="C7:C38" si="10">C6+1</f>
        <v>56</v>
      </c>
      <c r="D7" s="10">
        <f>IF(C7&lt;70,0,IF(C7&gt;115,1,VLOOKUP(C7,'Conversion Detail'!$AB$4:$AC$49,2)))</f>
        <v>0</v>
      </c>
      <c r="E7" s="81">
        <f t="shared" ref="E7:E38" si="11">H6</f>
        <v>856000</v>
      </c>
      <c r="F7" s="82">
        <f t="shared" si="0"/>
        <v>0</v>
      </c>
      <c r="G7" s="82">
        <f t="shared" si="1"/>
        <v>59920.000000000007</v>
      </c>
      <c r="H7" s="84">
        <f t="shared" si="2"/>
        <v>915920</v>
      </c>
      <c r="I7" s="108">
        <f>-IF(C7&lt;'Personal Data and Summary'!$E$14,'Conversion Detail'!$I$5*'Conversion Detail'!H7,0)</f>
        <v>-125636.74639999999</v>
      </c>
      <c r="J7" s="108">
        <f>-IF(C7&lt;'Personal Data and Summary'!$E$14,0,'Personal Data and Summary'!$E$25*H7)</f>
        <v>0</v>
      </c>
      <c r="K7" s="80">
        <f t="shared" si="3"/>
        <v>790283.25360000005</v>
      </c>
      <c r="L7" s="104"/>
      <c r="M7" s="12">
        <v>2</v>
      </c>
      <c r="N7" s="11">
        <f t="shared" ref="N7:N38" si="12">N6+1</f>
        <v>56</v>
      </c>
      <c r="O7" s="10">
        <f>IF(N7&lt;70,0,IF(N7&gt;115,1,VLOOKUP(N7,'Conversion Detail'!$AB$4:$AC$49,2)))</f>
        <v>0</v>
      </c>
      <c r="P7" s="81">
        <f t="shared" ref="P7:P38" si="13">S6</f>
        <v>321000</v>
      </c>
      <c r="Q7" s="82">
        <f t="shared" si="4"/>
        <v>0</v>
      </c>
      <c r="R7" s="82">
        <f t="shared" si="5"/>
        <v>22470.000000000004</v>
      </c>
      <c r="S7" s="84">
        <f t="shared" si="6"/>
        <v>343470</v>
      </c>
      <c r="T7" s="81">
        <f t="shared" ref="T7:T38" si="14">W6</f>
        <v>421328.55</v>
      </c>
      <c r="U7" s="82">
        <v>0</v>
      </c>
      <c r="V7" s="82">
        <f t="shared" si="7"/>
        <v>29492.998500000002</v>
      </c>
      <c r="W7" s="84">
        <f t="shared" si="8"/>
        <v>450821.54849999998</v>
      </c>
      <c r="X7" s="85">
        <f>-IF(N7&lt;'Personal Data and Summary'!$E$14,('Conversion Detail'!$X$5*'Conversion Detail'!W7)+S7*$X$5,0)</f>
        <v>-108952.97170774499</v>
      </c>
      <c r="Y7" s="85">
        <f>-IF(N7&lt;'Personal Data and Summary'!$E$14,0,($Y$5*W7)+(S7*$X$5))</f>
        <v>0</v>
      </c>
      <c r="Z7" s="80">
        <f t="shared" si="9"/>
        <v>685338.57679225504</v>
      </c>
      <c r="AB7" s="16">
        <v>73</v>
      </c>
      <c r="AC7" s="15">
        <v>24.7</v>
      </c>
    </row>
    <row r="8" spans="2:29" x14ac:dyDescent="0.2">
      <c r="B8" s="12">
        <v>3</v>
      </c>
      <c r="C8" s="11">
        <f t="shared" si="10"/>
        <v>57</v>
      </c>
      <c r="D8" s="10">
        <f>IF(C8&lt;70,0,IF(C8&gt;115,1,VLOOKUP(C8,'Conversion Detail'!$AB$4:$AC$49,2)))</f>
        <v>0</v>
      </c>
      <c r="E8" s="81">
        <f t="shared" si="11"/>
        <v>915920</v>
      </c>
      <c r="F8" s="82">
        <f t="shared" si="0"/>
        <v>0</v>
      </c>
      <c r="G8" s="82">
        <f t="shared" si="1"/>
        <v>64114.400000000009</v>
      </c>
      <c r="H8" s="84">
        <f t="shared" si="2"/>
        <v>980034.4</v>
      </c>
      <c r="I8" s="108">
        <f>-IF(C8&lt;'Personal Data and Summary'!$E$14,'Conversion Detail'!$I$5*'Conversion Detail'!H8,0)</f>
        <v>-134431.31864799999</v>
      </c>
      <c r="J8" s="108">
        <f>-IF(C8&lt;'Personal Data and Summary'!$E$14,0,'Personal Data and Summary'!$E$25*H8)</f>
        <v>0</v>
      </c>
      <c r="K8" s="80">
        <f t="shared" si="3"/>
        <v>845603.08135200001</v>
      </c>
      <c r="L8" s="104"/>
      <c r="M8" s="12">
        <v>3</v>
      </c>
      <c r="N8" s="11">
        <f t="shared" si="12"/>
        <v>57</v>
      </c>
      <c r="O8" s="10">
        <f>IF(N8&lt;70,0,IF(N8&gt;115,1,VLOOKUP(N8,'Conversion Detail'!$AB$4:$AC$49,2)))</f>
        <v>0</v>
      </c>
      <c r="P8" s="81">
        <f t="shared" si="13"/>
        <v>343470</v>
      </c>
      <c r="Q8" s="82">
        <f t="shared" si="4"/>
        <v>0</v>
      </c>
      <c r="R8" s="82">
        <f t="shared" si="5"/>
        <v>24042.9</v>
      </c>
      <c r="S8" s="84">
        <f t="shared" si="6"/>
        <v>367512.9</v>
      </c>
      <c r="T8" s="81">
        <f t="shared" si="14"/>
        <v>450821.54849999998</v>
      </c>
      <c r="U8" s="82">
        <v>0</v>
      </c>
      <c r="V8" s="82">
        <f t="shared" si="7"/>
        <v>31557.508395000001</v>
      </c>
      <c r="W8" s="84">
        <f t="shared" si="8"/>
        <v>482379.05689499999</v>
      </c>
      <c r="X8" s="85">
        <f>-IF(N8&lt;'Personal Data and Summary'!$E$14,('Conversion Detail'!$X$5*'Conversion Detail'!W8)+S8*$X$5,0)</f>
        <v>-116579.67972728715</v>
      </c>
      <c r="Y8" s="85">
        <f>-IF(N8&lt;'Personal Data and Summary'!$E$14,0,($Y$5*W8)+(S8*$X$5))</f>
        <v>0</v>
      </c>
      <c r="Z8" s="80">
        <f t="shared" si="9"/>
        <v>733312.27716771292</v>
      </c>
      <c r="AB8" s="16">
        <v>74</v>
      </c>
      <c r="AC8" s="15">
        <v>23.8</v>
      </c>
    </row>
    <row r="9" spans="2:29" x14ac:dyDescent="0.2">
      <c r="B9" s="12">
        <v>4</v>
      </c>
      <c r="C9" s="11">
        <f t="shared" si="10"/>
        <v>58</v>
      </c>
      <c r="D9" s="10">
        <f>IF(C9&lt;70,0,IF(C9&gt;115,1,VLOOKUP(C9,'Conversion Detail'!$AB$4:$AC$49,2)))</f>
        <v>0</v>
      </c>
      <c r="E9" s="81">
        <f t="shared" si="11"/>
        <v>980034.4</v>
      </c>
      <c r="F9" s="82">
        <f t="shared" si="0"/>
        <v>0</v>
      </c>
      <c r="G9" s="82">
        <f t="shared" si="1"/>
        <v>68602.40800000001</v>
      </c>
      <c r="H9" s="84">
        <f t="shared" si="2"/>
        <v>1048636.808</v>
      </c>
      <c r="I9" s="108">
        <f>-IF(C9&lt;'Personal Data and Summary'!$E$14,'Conversion Detail'!$I$5*'Conversion Detail'!H9,0)</f>
        <v>-143841.51095335998</v>
      </c>
      <c r="J9" s="108">
        <f>-IF(C9&lt;'Personal Data and Summary'!$E$14,0,'Personal Data and Summary'!$E$25*H9)</f>
        <v>0</v>
      </c>
      <c r="K9" s="80">
        <f t="shared" si="3"/>
        <v>904795.29704663996</v>
      </c>
      <c r="L9" s="104"/>
      <c r="M9" s="12">
        <v>4</v>
      </c>
      <c r="N9" s="11">
        <f t="shared" si="12"/>
        <v>58</v>
      </c>
      <c r="O9" s="10">
        <f>IF(N9&lt;70,0,IF(N9&gt;115,1,VLOOKUP(N9,'Conversion Detail'!$AB$4:$AC$49,2)))</f>
        <v>0</v>
      </c>
      <c r="P9" s="81">
        <f t="shared" si="13"/>
        <v>367512.9</v>
      </c>
      <c r="Q9" s="82">
        <f t="shared" si="4"/>
        <v>0</v>
      </c>
      <c r="R9" s="82">
        <f t="shared" si="5"/>
        <v>25725.903000000006</v>
      </c>
      <c r="S9" s="84">
        <f t="shared" si="6"/>
        <v>393238.80300000001</v>
      </c>
      <c r="T9" s="81">
        <f t="shared" si="14"/>
        <v>482379.05689499999</v>
      </c>
      <c r="U9" s="82">
        <v>0</v>
      </c>
      <c r="V9" s="82">
        <f t="shared" si="7"/>
        <v>33766.533982650006</v>
      </c>
      <c r="W9" s="84">
        <f t="shared" si="8"/>
        <v>516145.59087765001</v>
      </c>
      <c r="X9" s="85">
        <f>-IF(N9&lt;'Personal Data and Summary'!$E$14,('Conversion Detail'!$X$5*'Conversion Detail'!W9)+S9*$X$5,0)</f>
        <v>-124740.25730819724</v>
      </c>
      <c r="Y9" s="85">
        <f>-IF(N9&lt;'Personal Data and Summary'!$E$14,0,($Y$5*W9)+(S9*$X$5))</f>
        <v>0</v>
      </c>
      <c r="Z9" s="80">
        <f t="shared" si="9"/>
        <v>784644.13656945282</v>
      </c>
      <c r="AB9" s="16">
        <v>75</v>
      </c>
      <c r="AC9" s="15">
        <v>22.9</v>
      </c>
    </row>
    <row r="10" spans="2:29" x14ac:dyDescent="0.2">
      <c r="B10" s="12">
        <v>5</v>
      </c>
      <c r="C10" s="11">
        <f t="shared" si="10"/>
        <v>59</v>
      </c>
      <c r="D10" s="10">
        <f>IF(C10&lt;70,0,IF(C10&gt;115,1,VLOOKUP(C10,'Conversion Detail'!$AB$4:$AC$49,2)))</f>
        <v>0</v>
      </c>
      <c r="E10" s="81">
        <f t="shared" si="11"/>
        <v>1048636.808</v>
      </c>
      <c r="F10" s="82">
        <f t="shared" si="0"/>
        <v>0</v>
      </c>
      <c r="G10" s="82">
        <f t="shared" si="1"/>
        <v>73404.576560000001</v>
      </c>
      <c r="H10" s="84">
        <f t="shared" si="2"/>
        <v>1122041.3845599999</v>
      </c>
      <c r="I10" s="108">
        <f>-IF(C10&lt;'Personal Data and Summary'!$E$14,'Conversion Detail'!$I$5*'Conversion Detail'!H10,0)</f>
        <v>-153910.41672009518</v>
      </c>
      <c r="J10" s="108">
        <f>-IF(C10&lt;'Personal Data and Summary'!$E$14,0,'Personal Data and Summary'!$E$25*H10)</f>
        <v>0</v>
      </c>
      <c r="K10" s="80">
        <f t="shared" si="3"/>
        <v>968130.96783990471</v>
      </c>
      <c r="L10" s="104"/>
      <c r="M10" s="12">
        <v>5</v>
      </c>
      <c r="N10" s="11">
        <f t="shared" si="12"/>
        <v>59</v>
      </c>
      <c r="O10" s="10">
        <f>IF(N10&lt;70,0,IF(N10&gt;115,1,VLOOKUP(N10,'Conversion Detail'!$AB$4:$AC$49,2)))</f>
        <v>0</v>
      </c>
      <c r="P10" s="81">
        <f t="shared" si="13"/>
        <v>393238.80300000001</v>
      </c>
      <c r="Q10" s="82">
        <f t="shared" si="4"/>
        <v>0</v>
      </c>
      <c r="R10" s="82">
        <f t="shared" si="5"/>
        <v>27526.716210000002</v>
      </c>
      <c r="S10" s="84">
        <f t="shared" si="6"/>
        <v>420765.51921</v>
      </c>
      <c r="T10" s="81">
        <f t="shared" si="14"/>
        <v>516145.59087765001</v>
      </c>
      <c r="U10" s="82">
        <v>0</v>
      </c>
      <c r="V10" s="82">
        <f t="shared" si="7"/>
        <v>36130.191361435507</v>
      </c>
      <c r="W10" s="84">
        <f t="shared" si="8"/>
        <v>552275.78223908553</v>
      </c>
      <c r="X10" s="85">
        <f>-IF(N10&lt;'Personal Data and Summary'!$E$14,('Conversion Detail'!$X$5*'Conversion Detail'!W10)+S10*$X$5,0)</f>
        <v>-133472.07531977104</v>
      </c>
      <c r="Y10" s="85">
        <f>-IF(N10&lt;'Personal Data and Summary'!$E$14,0,($Y$5*W10)+(S10*$X$5))</f>
        <v>0</v>
      </c>
      <c r="Z10" s="80">
        <f t="shared" si="9"/>
        <v>839569.22612931451</v>
      </c>
      <c r="AB10" s="16">
        <v>76</v>
      </c>
      <c r="AC10" s="15">
        <v>22</v>
      </c>
    </row>
    <row r="11" spans="2:29" x14ac:dyDescent="0.2">
      <c r="B11" s="12">
        <v>6</v>
      </c>
      <c r="C11" s="11">
        <f t="shared" si="10"/>
        <v>60</v>
      </c>
      <c r="D11" s="10">
        <f>IF(C11&lt;70,0,IF(C11&gt;115,1,VLOOKUP(C11,'Conversion Detail'!$AB$4:$AC$49,2)))</f>
        <v>0</v>
      </c>
      <c r="E11" s="81">
        <f t="shared" si="11"/>
        <v>1122041.3845599999</v>
      </c>
      <c r="F11" s="82">
        <f t="shared" si="0"/>
        <v>0</v>
      </c>
      <c r="G11" s="82">
        <f t="shared" si="1"/>
        <v>78542.896919200008</v>
      </c>
      <c r="H11" s="84">
        <f t="shared" si="2"/>
        <v>1200584.2814791999</v>
      </c>
      <c r="I11" s="108">
        <f>-IF(C11&lt;'Personal Data and Summary'!$E$14,'Conversion Detail'!$I$5*'Conversion Detail'!H11,0)</f>
        <v>-164684.14589050182</v>
      </c>
      <c r="J11" s="108">
        <f>-IF(C11&lt;'Personal Data and Summary'!$E$14,0,'Personal Data and Summary'!$E$25*H11)</f>
        <v>0</v>
      </c>
      <c r="K11" s="80">
        <f t="shared" si="3"/>
        <v>1035900.1355886981</v>
      </c>
      <c r="L11" s="104"/>
      <c r="M11" s="12">
        <v>6</v>
      </c>
      <c r="N11" s="11">
        <f t="shared" si="12"/>
        <v>60</v>
      </c>
      <c r="O11" s="10">
        <f>IF(N11&lt;70,0,IF(N11&gt;115,1,VLOOKUP(N11,'Conversion Detail'!$AB$4:$AC$49,2)))</f>
        <v>0</v>
      </c>
      <c r="P11" s="81">
        <f t="shared" si="13"/>
        <v>420765.51921</v>
      </c>
      <c r="Q11" s="82">
        <f t="shared" si="4"/>
        <v>0</v>
      </c>
      <c r="R11" s="82">
        <f t="shared" si="5"/>
        <v>29453.586344700001</v>
      </c>
      <c r="S11" s="84">
        <f t="shared" si="6"/>
        <v>450219.10555470001</v>
      </c>
      <c r="T11" s="81">
        <f t="shared" si="14"/>
        <v>552275.78223908553</v>
      </c>
      <c r="U11" s="82">
        <v>0</v>
      </c>
      <c r="V11" s="82">
        <f t="shared" si="7"/>
        <v>38659.30475673599</v>
      </c>
      <c r="W11" s="84">
        <f t="shared" si="8"/>
        <v>590935.08699582156</v>
      </c>
      <c r="X11" s="85">
        <f>-IF(N11&lt;'Personal Data and Summary'!$E$14,('Conversion Detail'!$X$5*'Conversion Detail'!W11)+S11*$X$5,0)</f>
        <v>-142815.12059215503</v>
      </c>
      <c r="Y11" s="85">
        <f>-IF(N11&lt;'Personal Data and Summary'!$E$14,0,($Y$5*W11)+(S11*$X$5))</f>
        <v>0</v>
      </c>
      <c r="Z11" s="80">
        <f t="shared" si="9"/>
        <v>898339.07195836655</v>
      </c>
      <c r="AB11" s="16">
        <v>77</v>
      </c>
      <c r="AC11" s="15">
        <v>21.2</v>
      </c>
    </row>
    <row r="12" spans="2:29" x14ac:dyDescent="0.2">
      <c r="B12" s="12">
        <v>7</v>
      </c>
      <c r="C12" s="11">
        <f t="shared" si="10"/>
        <v>61</v>
      </c>
      <c r="D12" s="10">
        <f>IF(C12&lt;70,0,IF(C12&gt;115,1,VLOOKUP(C12,'Conversion Detail'!$AB$4:$AC$49,2)))</f>
        <v>0</v>
      </c>
      <c r="E12" s="81">
        <f t="shared" si="11"/>
        <v>1200584.2814791999</v>
      </c>
      <c r="F12" s="82">
        <f t="shared" si="0"/>
        <v>0</v>
      </c>
      <c r="G12" s="82">
        <f t="shared" si="1"/>
        <v>84040.899703543997</v>
      </c>
      <c r="H12" s="84">
        <f t="shared" si="2"/>
        <v>1284625.181182744</v>
      </c>
      <c r="I12" s="108">
        <f>-IF(C12&lt;'Personal Data and Summary'!$E$14,'Conversion Detail'!$I$5*'Conversion Detail'!H12,0)</f>
        <v>-176212.03610283698</v>
      </c>
      <c r="J12" s="108">
        <f>-IF(C12&lt;'Personal Data and Summary'!$E$14,0,'Personal Data and Summary'!$E$25*H12)</f>
        <v>0</v>
      </c>
      <c r="K12" s="80">
        <f t="shared" si="3"/>
        <v>1108413.145079907</v>
      </c>
      <c r="L12" s="104"/>
      <c r="M12" s="12">
        <v>7</v>
      </c>
      <c r="N12" s="11">
        <f t="shared" si="12"/>
        <v>61</v>
      </c>
      <c r="O12" s="10">
        <f>IF(N12&lt;70,0,IF(N12&gt;115,1,VLOOKUP(N12,'Conversion Detail'!$AB$4:$AC$49,2)))</f>
        <v>0</v>
      </c>
      <c r="P12" s="81">
        <f t="shared" si="13"/>
        <v>450219.10555470001</v>
      </c>
      <c r="Q12" s="82">
        <f t="shared" si="4"/>
        <v>0</v>
      </c>
      <c r="R12" s="82">
        <f t="shared" si="5"/>
        <v>31515.337388829004</v>
      </c>
      <c r="S12" s="84">
        <f t="shared" si="6"/>
        <v>481734.44294352899</v>
      </c>
      <c r="T12" s="81">
        <f t="shared" si="14"/>
        <v>590935.08699582156</v>
      </c>
      <c r="U12" s="82">
        <v>0</v>
      </c>
      <c r="V12" s="82">
        <f t="shared" si="7"/>
        <v>41365.456089707513</v>
      </c>
      <c r="W12" s="84">
        <f t="shared" si="8"/>
        <v>632300.54308552912</v>
      </c>
      <c r="X12" s="85">
        <f>-IF(N12&lt;'Personal Data and Summary'!$E$14,('Conversion Detail'!$X$5*'Conversion Detail'!W12)+S12*$X$5,0)</f>
        <v>-152812.17903360591</v>
      </c>
      <c r="Y12" s="85">
        <f>-IF(N12&lt;'Personal Data and Summary'!$E$14,0,($Y$5*W12)+(S12*$X$5))</f>
        <v>0</v>
      </c>
      <c r="Z12" s="80">
        <f t="shared" si="9"/>
        <v>961222.80699545238</v>
      </c>
      <c r="AB12" s="16">
        <v>78</v>
      </c>
      <c r="AC12" s="15">
        <v>20.3</v>
      </c>
    </row>
    <row r="13" spans="2:29" x14ac:dyDescent="0.2">
      <c r="B13" s="12">
        <v>8</v>
      </c>
      <c r="C13" s="11">
        <f t="shared" si="10"/>
        <v>62</v>
      </c>
      <c r="D13" s="10">
        <f>IF(C13&lt;70,0,IF(C13&gt;115,1,VLOOKUP(C13,'Conversion Detail'!$AB$4:$AC$49,2)))</f>
        <v>0</v>
      </c>
      <c r="E13" s="81">
        <f t="shared" si="11"/>
        <v>1284625.181182744</v>
      </c>
      <c r="F13" s="82">
        <f t="shared" si="0"/>
        <v>0</v>
      </c>
      <c r="G13" s="82">
        <f t="shared" si="1"/>
        <v>89923.76268279209</v>
      </c>
      <c r="H13" s="84">
        <f t="shared" si="2"/>
        <v>1374548.943865536</v>
      </c>
      <c r="I13" s="108">
        <f>-IF(C13&lt;'Personal Data and Summary'!$E$14,'Conversion Detail'!$I$5*'Conversion Detail'!H13,0)</f>
        <v>-188546.87863003556</v>
      </c>
      <c r="J13" s="108">
        <f>-IF(C13&lt;'Personal Data and Summary'!$E$14,0,'Personal Data and Summary'!$E$25*H13)</f>
        <v>0</v>
      </c>
      <c r="K13" s="80">
        <f t="shared" si="3"/>
        <v>1186002.0652355005</v>
      </c>
      <c r="L13" s="104"/>
      <c r="M13" s="12">
        <v>8</v>
      </c>
      <c r="N13" s="11">
        <f t="shared" si="12"/>
        <v>62</v>
      </c>
      <c r="O13" s="10">
        <f>IF(N13&lt;70,0,IF(N13&gt;115,1,VLOOKUP(N13,'Conversion Detail'!$AB$4:$AC$49,2)))</f>
        <v>0</v>
      </c>
      <c r="P13" s="81">
        <f t="shared" si="13"/>
        <v>481734.44294352899</v>
      </c>
      <c r="Q13" s="82">
        <f t="shared" si="4"/>
        <v>0</v>
      </c>
      <c r="R13" s="82">
        <f t="shared" si="5"/>
        <v>33721.411006047034</v>
      </c>
      <c r="S13" s="84">
        <f t="shared" si="6"/>
        <v>515455.85394957603</v>
      </c>
      <c r="T13" s="81">
        <f t="shared" si="14"/>
        <v>632300.54308552912</v>
      </c>
      <c r="U13" s="82">
        <v>0</v>
      </c>
      <c r="V13" s="82">
        <f t="shared" si="7"/>
        <v>44261.03801598704</v>
      </c>
      <c r="W13" s="84">
        <f t="shared" si="8"/>
        <v>676561.58110151615</v>
      </c>
      <c r="X13" s="85">
        <f>-IF(N13&lt;'Personal Data and Summary'!$E$14,('Conversion Detail'!$X$5*'Conversion Detail'!W13)+S13*$X$5,0)</f>
        <v>-163509.03156595828</v>
      </c>
      <c r="Y13" s="85">
        <f>-IF(N13&lt;'Personal Data and Summary'!$E$14,0,($Y$5*W13)+(S13*$X$5))</f>
        <v>0</v>
      </c>
      <c r="Z13" s="80">
        <f t="shared" si="9"/>
        <v>1028508.4034851339</v>
      </c>
      <c r="AB13" s="16">
        <v>79</v>
      </c>
      <c r="AC13" s="15">
        <v>19.5</v>
      </c>
    </row>
    <row r="14" spans="2:29" x14ac:dyDescent="0.2">
      <c r="B14" s="12">
        <v>9</v>
      </c>
      <c r="C14" s="11">
        <f t="shared" si="10"/>
        <v>63</v>
      </c>
      <c r="D14" s="10">
        <f>IF(C14&lt;70,0,IF(C14&gt;115,1,VLOOKUP(C14,'Conversion Detail'!$AB$4:$AC$49,2)))</f>
        <v>0</v>
      </c>
      <c r="E14" s="81">
        <f t="shared" si="11"/>
        <v>1374548.943865536</v>
      </c>
      <c r="F14" s="82">
        <f t="shared" si="0"/>
        <v>0</v>
      </c>
      <c r="G14" s="82">
        <f t="shared" si="1"/>
        <v>96218.426070587535</v>
      </c>
      <c r="H14" s="84">
        <f t="shared" si="2"/>
        <v>1470767.3699361235</v>
      </c>
      <c r="I14" s="108">
        <f>-IF(C14&lt;'Personal Data and Summary'!$E$14,'Conversion Detail'!$I$5*'Conversion Detail'!H14,0)</f>
        <v>-201745.16013413804</v>
      </c>
      <c r="J14" s="108">
        <f>-IF(C14&lt;'Personal Data and Summary'!$E$14,0,'Personal Data and Summary'!$E$25*H14)</f>
        <v>0</v>
      </c>
      <c r="K14" s="80">
        <f t="shared" si="3"/>
        <v>1269022.2098019854</v>
      </c>
      <c r="L14" s="104"/>
      <c r="M14" s="12">
        <v>9</v>
      </c>
      <c r="N14" s="11">
        <f t="shared" si="12"/>
        <v>63</v>
      </c>
      <c r="O14" s="10">
        <f>IF(N14&lt;70,0,IF(N14&gt;115,1,VLOOKUP(N14,'Conversion Detail'!$AB$4:$AC$49,2)))</f>
        <v>0</v>
      </c>
      <c r="P14" s="81">
        <f t="shared" si="13"/>
        <v>515455.85394957603</v>
      </c>
      <c r="Q14" s="82">
        <f t="shared" si="4"/>
        <v>0</v>
      </c>
      <c r="R14" s="82">
        <f t="shared" si="5"/>
        <v>36081.909776470326</v>
      </c>
      <c r="S14" s="84">
        <f t="shared" si="6"/>
        <v>551537.76372604631</v>
      </c>
      <c r="T14" s="81">
        <f t="shared" si="14"/>
        <v>676561.58110151615</v>
      </c>
      <c r="U14" s="82">
        <v>0</v>
      </c>
      <c r="V14" s="82">
        <f t="shared" si="7"/>
        <v>47359.310677106136</v>
      </c>
      <c r="W14" s="84">
        <f t="shared" si="8"/>
        <v>723920.89177862229</v>
      </c>
      <c r="X14" s="85">
        <f>-IF(N14&lt;'Personal Data and Summary'!$E$14,('Conversion Detail'!$X$5*'Conversion Detail'!W14)+S14*$X$5,0)</f>
        <v>-174954.66377557538</v>
      </c>
      <c r="Y14" s="85">
        <f>-IF(N14&lt;'Personal Data and Summary'!$E$14,0,($Y$5*W14)+(S14*$X$5))</f>
        <v>0</v>
      </c>
      <c r="Z14" s="80">
        <f t="shared" si="9"/>
        <v>1100503.9917290932</v>
      </c>
      <c r="AB14" s="16">
        <v>80</v>
      </c>
      <c r="AC14" s="15">
        <v>18.7</v>
      </c>
    </row>
    <row r="15" spans="2:29" x14ac:dyDescent="0.2">
      <c r="B15" s="12">
        <v>10</v>
      </c>
      <c r="C15" s="11">
        <f t="shared" si="10"/>
        <v>64</v>
      </c>
      <c r="D15" s="10">
        <f>IF(C15&lt;70,0,IF(C15&gt;115,1,VLOOKUP(C15,'Conversion Detail'!$AB$4:$AC$49,2)))</f>
        <v>0</v>
      </c>
      <c r="E15" s="81">
        <f t="shared" si="11"/>
        <v>1470767.3699361235</v>
      </c>
      <c r="F15" s="82">
        <f t="shared" si="0"/>
        <v>0</v>
      </c>
      <c r="G15" s="82">
        <f t="shared" si="1"/>
        <v>102953.71589552866</v>
      </c>
      <c r="H15" s="84">
        <f t="shared" si="2"/>
        <v>1573721.0858316522</v>
      </c>
      <c r="I15" s="108">
        <f>-IF(C15&lt;'Personal Data and Summary'!$E$14,'Conversion Detail'!$I$5*'Conversion Detail'!H15,0)</f>
        <v>-215867.3213435277</v>
      </c>
      <c r="J15" s="108">
        <f>-IF(C15&lt;'Personal Data and Summary'!$E$14,0,'Personal Data and Summary'!$E$25*H15)</f>
        <v>0</v>
      </c>
      <c r="K15" s="80">
        <f t="shared" si="3"/>
        <v>1357853.7644881245</v>
      </c>
      <c r="L15" s="104"/>
      <c r="M15" s="12">
        <v>10</v>
      </c>
      <c r="N15" s="11">
        <f t="shared" si="12"/>
        <v>64</v>
      </c>
      <c r="O15" s="10">
        <f>IF(N15&lt;70,0,IF(N15&gt;115,1,VLOOKUP(N15,'Conversion Detail'!$AB$4:$AC$49,2)))</f>
        <v>0</v>
      </c>
      <c r="P15" s="81">
        <f t="shared" si="13"/>
        <v>551537.76372604631</v>
      </c>
      <c r="Q15" s="82">
        <f t="shared" si="4"/>
        <v>0</v>
      </c>
      <c r="R15" s="82">
        <f t="shared" si="5"/>
        <v>38607.643460823245</v>
      </c>
      <c r="S15" s="84">
        <f t="shared" si="6"/>
        <v>590145.40718686953</v>
      </c>
      <c r="T15" s="81">
        <f t="shared" si="14"/>
        <v>723920.89177862229</v>
      </c>
      <c r="U15" s="82">
        <v>0</v>
      </c>
      <c r="V15" s="82">
        <f t="shared" si="7"/>
        <v>50674.462424503567</v>
      </c>
      <c r="W15" s="84">
        <f t="shared" si="8"/>
        <v>774595.35420312581</v>
      </c>
      <c r="X15" s="85">
        <f>-IF(N15&lt;'Personal Data and Summary'!$E$14,('Conversion Detail'!$X$5*'Conversion Detail'!W15)+S15*$X$5,0)</f>
        <v>-187201.49023986564</v>
      </c>
      <c r="Y15" s="85">
        <f>-IF(N15&lt;'Personal Data and Summary'!$E$14,0,($Y$5*W15)+(S15*$X$5))</f>
        <v>0</v>
      </c>
      <c r="Z15" s="80">
        <f t="shared" si="9"/>
        <v>1177539.2711501298</v>
      </c>
      <c r="AB15" s="16">
        <v>81</v>
      </c>
      <c r="AC15" s="15">
        <v>17.899999999999999</v>
      </c>
    </row>
    <row r="16" spans="2:29" x14ac:dyDescent="0.2">
      <c r="B16" s="12">
        <v>11</v>
      </c>
      <c r="C16" s="11">
        <f t="shared" si="10"/>
        <v>65</v>
      </c>
      <c r="D16" s="10">
        <f>IF(C16&lt;70,0,IF(C16&gt;115,1,VLOOKUP(C16,'Conversion Detail'!$AB$4:$AC$49,2)))</f>
        <v>0</v>
      </c>
      <c r="E16" s="81">
        <f t="shared" si="11"/>
        <v>1573721.0858316522</v>
      </c>
      <c r="F16" s="82">
        <f t="shared" si="0"/>
        <v>0</v>
      </c>
      <c r="G16" s="82">
        <f t="shared" si="1"/>
        <v>110160.47600821566</v>
      </c>
      <c r="H16" s="84">
        <f t="shared" si="2"/>
        <v>1683881.5618398678</v>
      </c>
      <c r="I16" s="108">
        <f>-IF(C16&lt;'Personal Data and Summary'!$E$14,'Conversion Detail'!$I$5*'Conversion Detail'!H16,0)</f>
        <v>0</v>
      </c>
      <c r="J16" s="108">
        <f>-IF(C16&lt;'Personal Data and Summary'!$E$14,0,'Personal Data and Summary'!$E$25*H16)</f>
        <v>-133468.19455045435</v>
      </c>
      <c r="K16" s="80">
        <f t="shared" si="3"/>
        <v>1550413.3672894135</v>
      </c>
      <c r="L16" s="104"/>
      <c r="M16" s="12">
        <v>11</v>
      </c>
      <c r="N16" s="11">
        <f t="shared" si="12"/>
        <v>65</v>
      </c>
      <c r="O16" s="10">
        <f>IF(N16&lt;70,0,IF(N16&gt;115,1,VLOOKUP(N16,'Conversion Detail'!$AB$4:$AC$49,2)))</f>
        <v>0</v>
      </c>
      <c r="P16" s="81">
        <f t="shared" si="13"/>
        <v>590145.40718686953</v>
      </c>
      <c r="Q16" s="82">
        <f t="shared" si="4"/>
        <v>0</v>
      </c>
      <c r="R16" s="82">
        <f t="shared" si="5"/>
        <v>41310.178503080868</v>
      </c>
      <c r="S16" s="84">
        <f t="shared" si="6"/>
        <v>631455.58568995039</v>
      </c>
      <c r="T16" s="81">
        <f t="shared" si="14"/>
        <v>774595.35420312581</v>
      </c>
      <c r="U16" s="82">
        <v>0</v>
      </c>
      <c r="V16" s="82">
        <f t="shared" si="7"/>
        <v>54221.674794218809</v>
      </c>
      <c r="W16" s="84">
        <f t="shared" si="8"/>
        <v>828817.02899734466</v>
      </c>
      <c r="X16" s="85">
        <f>-IF(N16&lt;'Personal Data and Summary'!$E$14,('Conversion Detail'!$X$5*'Conversion Detail'!W16)+S16*$X$5,0)</f>
        <v>0</v>
      </c>
      <c r="Y16" s="85">
        <f>-IF(N16&lt;'Personal Data and Summary'!$E$14,0,($Y$5*W16)+(S16*$X$5))</f>
        <v>-152310.64222304005</v>
      </c>
      <c r="Z16" s="80">
        <f t="shared" si="9"/>
        <v>1307961.9724642551</v>
      </c>
      <c r="AB16" s="16">
        <v>82</v>
      </c>
      <c r="AC16" s="15">
        <v>17.100000000000001</v>
      </c>
    </row>
    <row r="17" spans="2:29" x14ac:dyDescent="0.2">
      <c r="B17" s="12">
        <v>12</v>
      </c>
      <c r="C17" s="11">
        <f t="shared" si="10"/>
        <v>66</v>
      </c>
      <c r="D17" s="10">
        <f>IF(C17&lt;70,0,IF(C17&gt;115,1,VLOOKUP(C17,'Conversion Detail'!$AB$4:$AC$49,2)))</f>
        <v>0</v>
      </c>
      <c r="E17" s="81">
        <f t="shared" si="11"/>
        <v>1683881.5618398678</v>
      </c>
      <c r="F17" s="82">
        <f t="shared" si="0"/>
        <v>0</v>
      </c>
      <c r="G17" s="82">
        <f t="shared" si="1"/>
        <v>117871.70932879076</v>
      </c>
      <c r="H17" s="84">
        <f t="shared" si="2"/>
        <v>1801753.2711686585</v>
      </c>
      <c r="I17" s="108">
        <f>-IF(C17&lt;'Personal Data and Summary'!$E$14,'Conversion Detail'!$I$5*'Conversion Detail'!H17,0)</f>
        <v>0</v>
      </c>
      <c r="J17" s="108">
        <f>-IF(C17&lt;'Personal Data and Summary'!$E$14,0,'Personal Data and Summary'!$E$25*H17)</f>
        <v>-142810.96816898615</v>
      </c>
      <c r="K17" s="80">
        <f t="shared" si="3"/>
        <v>1658942.3029996725</v>
      </c>
      <c r="L17" s="104"/>
      <c r="M17" s="12">
        <v>12</v>
      </c>
      <c r="N17" s="11">
        <f t="shared" si="12"/>
        <v>66</v>
      </c>
      <c r="O17" s="10">
        <f>IF(N17&lt;70,0,IF(N17&gt;115,1,VLOOKUP(N17,'Conversion Detail'!$AB$4:$AC$49,2)))</f>
        <v>0</v>
      </c>
      <c r="P17" s="81">
        <f t="shared" si="13"/>
        <v>631455.58568995039</v>
      </c>
      <c r="Q17" s="82">
        <f t="shared" si="4"/>
        <v>0</v>
      </c>
      <c r="R17" s="82">
        <f t="shared" si="5"/>
        <v>44201.890998296534</v>
      </c>
      <c r="S17" s="84">
        <f t="shared" si="6"/>
        <v>675657.47668824694</v>
      </c>
      <c r="T17" s="81">
        <f t="shared" si="14"/>
        <v>828817.02899734466</v>
      </c>
      <c r="U17" s="82">
        <v>0</v>
      </c>
      <c r="V17" s="82">
        <f t="shared" si="7"/>
        <v>58017.192029814134</v>
      </c>
      <c r="W17" s="84">
        <f t="shared" si="8"/>
        <v>886834.22102715878</v>
      </c>
      <c r="X17" s="85">
        <f>-IF(N17&lt;'Personal Data and Summary'!$E$14,('Conversion Detail'!$X$5*'Conversion Detail'!W17)+S17*$X$5,0)</f>
        <v>0</v>
      </c>
      <c r="Y17" s="85">
        <f>-IF(N17&lt;'Personal Data and Summary'!$E$14,0,($Y$5*W17)+(S17*$X$5))</f>
        <v>-162972.38717865289</v>
      </c>
      <c r="Z17" s="80">
        <f t="shared" si="9"/>
        <v>1399519.3105367529</v>
      </c>
      <c r="AB17" s="16">
        <v>83</v>
      </c>
      <c r="AC17" s="15">
        <v>16.3</v>
      </c>
    </row>
    <row r="18" spans="2:29" x14ac:dyDescent="0.2">
      <c r="B18" s="12">
        <v>13</v>
      </c>
      <c r="C18" s="11">
        <f t="shared" si="10"/>
        <v>67</v>
      </c>
      <c r="D18" s="10">
        <f>IF(C18&lt;70,0,IF(C18&gt;115,1,VLOOKUP(C18,'Conversion Detail'!$AB$4:$AC$49,2)))</f>
        <v>0</v>
      </c>
      <c r="E18" s="81">
        <f t="shared" si="11"/>
        <v>1801753.2711686585</v>
      </c>
      <c r="F18" s="82">
        <f t="shared" si="0"/>
        <v>0</v>
      </c>
      <c r="G18" s="82">
        <f t="shared" si="1"/>
        <v>126122.72898180611</v>
      </c>
      <c r="H18" s="84">
        <f t="shared" si="2"/>
        <v>1927876.0001504647</v>
      </c>
      <c r="I18" s="108">
        <f>-IF(C18&lt;'Personal Data and Summary'!$E$14,'Conversion Detail'!$I$5*'Conversion Detail'!H18,0)</f>
        <v>0</v>
      </c>
      <c r="J18" s="108">
        <f>-IF(C18&lt;'Personal Data and Summary'!$E$14,0,'Personal Data and Summary'!$E$25*H18)</f>
        <v>-152807.73594081518</v>
      </c>
      <c r="K18" s="80">
        <f t="shared" si="3"/>
        <v>1775068.2642096495</v>
      </c>
      <c r="L18" s="104"/>
      <c r="M18" s="12">
        <v>13</v>
      </c>
      <c r="N18" s="11">
        <f t="shared" si="12"/>
        <v>67</v>
      </c>
      <c r="O18" s="10">
        <f>IF(N18&lt;70,0,IF(N18&gt;115,1,VLOOKUP(N18,'Conversion Detail'!$AB$4:$AC$49,2)))</f>
        <v>0</v>
      </c>
      <c r="P18" s="81">
        <f t="shared" si="13"/>
        <v>675657.47668824694</v>
      </c>
      <c r="Q18" s="82">
        <f t="shared" si="4"/>
        <v>0</v>
      </c>
      <c r="R18" s="82">
        <f t="shared" si="5"/>
        <v>47296.023368177288</v>
      </c>
      <c r="S18" s="84">
        <f t="shared" si="6"/>
        <v>722953.50005642418</v>
      </c>
      <c r="T18" s="81">
        <f t="shared" si="14"/>
        <v>886834.22102715878</v>
      </c>
      <c r="U18" s="82">
        <v>0</v>
      </c>
      <c r="V18" s="82">
        <f t="shared" si="7"/>
        <v>62078.395471901124</v>
      </c>
      <c r="W18" s="84">
        <f t="shared" si="8"/>
        <v>948912.61649905995</v>
      </c>
      <c r="X18" s="85">
        <f>-IF(N18&lt;'Personal Data and Summary'!$E$14,('Conversion Detail'!$X$5*'Conversion Detail'!W18)+S18*$X$5,0)</f>
        <v>0</v>
      </c>
      <c r="Y18" s="85">
        <f>-IF(N18&lt;'Personal Data and Summary'!$E$14,0,($Y$5*W18)+(S18*$X$5))</f>
        <v>-174380.45428115857</v>
      </c>
      <c r="Z18" s="80">
        <f t="shared" si="9"/>
        <v>1497485.6622743255</v>
      </c>
      <c r="AB18" s="16">
        <v>84</v>
      </c>
      <c r="AC18" s="15">
        <v>15.5</v>
      </c>
    </row>
    <row r="19" spans="2:29" x14ac:dyDescent="0.2">
      <c r="B19" s="12">
        <v>14</v>
      </c>
      <c r="C19" s="11">
        <f t="shared" si="10"/>
        <v>68</v>
      </c>
      <c r="D19" s="10">
        <f>IF(C19&lt;70,0,IF(C19&gt;115,1,VLOOKUP(C19,'Conversion Detail'!$AB$4:$AC$49,2)))</f>
        <v>0</v>
      </c>
      <c r="E19" s="81">
        <f t="shared" si="11"/>
        <v>1927876.0001504647</v>
      </c>
      <c r="F19" s="82">
        <f t="shared" si="0"/>
        <v>0</v>
      </c>
      <c r="G19" s="82">
        <f t="shared" si="1"/>
        <v>134951.32001053254</v>
      </c>
      <c r="H19" s="84">
        <f t="shared" si="2"/>
        <v>2062827.3201609973</v>
      </c>
      <c r="I19" s="108">
        <f>-IF(C19&lt;'Personal Data and Summary'!$E$14,'Conversion Detail'!$I$5*'Conversion Detail'!H19,0)</f>
        <v>0</v>
      </c>
      <c r="J19" s="108">
        <f>-IF(C19&lt;'Personal Data and Summary'!$E$14,0,'Personal Data and Summary'!$E$25*H19)</f>
        <v>-163504.27745667225</v>
      </c>
      <c r="K19" s="80">
        <f t="shared" si="3"/>
        <v>1899323.0427043252</v>
      </c>
      <c r="L19" s="104"/>
      <c r="M19" s="12">
        <v>14</v>
      </c>
      <c r="N19" s="11">
        <f t="shared" si="12"/>
        <v>68</v>
      </c>
      <c r="O19" s="10">
        <f>IF(N19&lt;70,0,IF(N19&gt;115,1,VLOOKUP(N19,'Conversion Detail'!$AB$4:$AC$49,2)))</f>
        <v>0</v>
      </c>
      <c r="P19" s="81">
        <f t="shared" si="13"/>
        <v>722953.50005642418</v>
      </c>
      <c r="Q19" s="82">
        <f t="shared" si="4"/>
        <v>0</v>
      </c>
      <c r="R19" s="82">
        <f t="shared" si="5"/>
        <v>50606.745003949698</v>
      </c>
      <c r="S19" s="84">
        <f t="shared" si="6"/>
        <v>773560.24506037391</v>
      </c>
      <c r="T19" s="81">
        <f t="shared" si="14"/>
        <v>948912.61649905995</v>
      </c>
      <c r="U19" s="82">
        <v>0</v>
      </c>
      <c r="V19" s="82">
        <f t="shared" si="7"/>
        <v>66423.883154934199</v>
      </c>
      <c r="W19" s="84">
        <f t="shared" si="8"/>
        <v>1015336.4996539941</v>
      </c>
      <c r="X19" s="85">
        <f>-IF(N19&lt;'Personal Data and Summary'!$E$14,('Conversion Detail'!$X$5*'Conversion Detail'!W19)+S19*$X$5,0)</f>
        <v>0</v>
      </c>
      <c r="Y19" s="85">
        <f>-IF(N19&lt;'Personal Data and Summary'!$E$14,0,($Y$5*W19)+(S19*$X$5))</f>
        <v>-186587.08608083968</v>
      </c>
      <c r="Z19" s="80">
        <f t="shared" si="9"/>
        <v>1602309.6586335285</v>
      </c>
      <c r="AB19" s="16">
        <v>85</v>
      </c>
      <c r="AC19" s="15">
        <v>14.8</v>
      </c>
    </row>
    <row r="20" spans="2:29" x14ac:dyDescent="0.2">
      <c r="B20" s="12">
        <v>15</v>
      </c>
      <c r="C20" s="11">
        <f t="shared" si="10"/>
        <v>69</v>
      </c>
      <c r="D20" s="10">
        <f>IF(C20&lt;70,0,IF(C20&gt;115,1,VLOOKUP(C20,'Conversion Detail'!$AB$4:$AC$49,2)))</f>
        <v>0</v>
      </c>
      <c r="E20" s="81">
        <f t="shared" si="11"/>
        <v>2062827.3201609973</v>
      </c>
      <c r="F20" s="82">
        <f t="shared" si="0"/>
        <v>0</v>
      </c>
      <c r="G20" s="82">
        <f t="shared" si="1"/>
        <v>144397.91241126982</v>
      </c>
      <c r="H20" s="84">
        <f t="shared" si="2"/>
        <v>2207225.2325722673</v>
      </c>
      <c r="I20" s="108">
        <f>-IF(C20&lt;'Personal Data and Summary'!$E$14,'Conversion Detail'!$I$5*'Conversion Detail'!H20,0)</f>
        <v>0</v>
      </c>
      <c r="J20" s="108">
        <f>-IF(C20&lt;'Personal Data and Summary'!$E$14,0,'Personal Data and Summary'!$E$25*H20)</f>
        <v>-174949.57687863932</v>
      </c>
      <c r="K20" s="80">
        <f t="shared" si="3"/>
        <v>2032275.6556936279</v>
      </c>
      <c r="L20" s="104"/>
      <c r="M20" s="12">
        <v>15</v>
      </c>
      <c r="N20" s="11">
        <f t="shared" si="12"/>
        <v>69</v>
      </c>
      <c r="O20" s="10">
        <f>IF(N20&lt;70,0,IF(N20&gt;115,1,VLOOKUP(N20,'Conversion Detail'!$AB$4:$AC$49,2)))</f>
        <v>0</v>
      </c>
      <c r="P20" s="81">
        <f t="shared" si="13"/>
        <v>773560.24506037391</v>
      </c>
      <c r="Q20" s="82">
        <f t="shared" si="4"/>
        <v>0</v>
      </c>
      <c r="R20" s="82">
        <f t="shared" si="5"/>
        <v>54149.217154226179</v>
      </c>
      <c r="S20" s="84">
        <f t="shared" si="6"/>
        <v>827709.46221460006</v>
      </c>
      <c r="T20" s="81">
        <f t="shared" si="14"/>
        <v>1015336.4996539941</v>
      </c>
      <c r="U20" s="82">
        <v>0</v>
      </c>
      <c r="V20" s="82">
        <f t="shared" si="7"/>
        <v>71073.554975779596</v>
      </c>
      <c r="W20" s="84">
        <f t="shared" si="8"/>
        <v>1086410.0546297736</v>
      </c>
      <c r="X20" s="85">
        <f>-IF(N20&lt;'Personal Data and Summary'!$E$14,('Conversion Detail'!$X$5*'Conversion Detail'!W20)+S20*$X$5,0)</f>
        <v>0</v>
      </c>
      <c r="Y20" s="85">
        <f>-IF(N20&lt;'Personal Data and Summary'!$E$14,0,($Y$5*W20)+(S20*$X$5))</f>
        <v>-199648.18210649845</v>
      </c>
      <c r="Z20" s="80">
        <f t="shared" si="9"/>
        <v>1714471.3347378753</v>
      </c>
      <c r="AB20" s="16">
        <v>86</v>
      </c>
      <c r="AC20" s="15">
        <v>14.1</v>
      </c>
    </row>
    <row r="21" spans="2:29" x14ac:dyDescent="0.2">
      <c r="B21" s="12">
        <v>16</v>
      </c>
      <c r="C21" s="11">
        <f t="shared" si="10"/>
        <v>70</v>
      </c>
      <c r="D21" s="10">
        <f>IF(C21&lt;70,0,IF(C21&gt;115,1,VLOOKUP(C21,'Conversion Detail'!$AB$4:$AC$49,2)))</f>
        <v>27.4</v>
      </c>
      <c r="E21" s="81">
        <f t="shared" si="11"/>
        <v>2207225.2325722673</v>
      </c>
      <c r="F21" s="82">
        <f t="shared" si="0"/>
        <v>-80555.665422345526</v>
      </c>
      <c r="G21" s="82">
        <f t="shared" si="1"/>
        <v>148866.86970049454</v>
      </c>
      <c r="H21" s="84">
        <f t="shared" si="2"/>
        <v>2275536.4368504165</v>
      </c>
      <c r="I21" s="108">
        <f>-IF(C21&lt;'Personal Data and Summary'!$E$14,'Conversion Detail'!$I$5*'Conversion Detail'!H21,0)</f>
        <v>0</v>
      </c>
      <c r="J21" s="108">
        <f>-IF(C21&lt;'Personal Data and Summary'!$E$14,0,'Personal Data and Summary'!$E$25*H21)</f>
        <v>-180364.07473240161</v>
      </c>
      <c r="K21" s="80">
        <f t="shared" si="3"/>
        <v>2095172.3621180148</v>
      </c>
      <c r="L21" s="104"/>
      <c r="M21" s="12">
        <v>16</v>
      </c>
      <c r="N21" s="11">
        <f t="shared" si="12"/>
        <v>70</v>
      </c>
      <c r="O21" s="10">
        <f>IF(N21&lt;70,0,IF(N21&gt;115,1,VLOOKUP(N21,'Conversion Detail'!$AB$4:$AC$49,2)))</f>
        <v>27.4</v>
      </c>
      <c r="P21" s="81">
        <f t="shared" si="13"/>
        <v>827709.46221460006</v>
      </c>
      <c r="Q21" s="82">
        <f t="shared" si="4"/>
        <v>-30208.374533379567</v>
      </c>
      <c r="R21" s="82">
        <f t="shared" si="5"/>
        <v>55825.076137685443</v>
      </c>
      <c r="S21" s="84">
        <f t="shared" si="6"/>
        <v>853326.16381890594</v>
      </c>
      <c r="T21" s="81">
        <f t="shared" si="14"/>
        <v>1086410.0546297736</v>
      </c>
      <c r="U21" s="82">
        <v>0</v>
      </c>
      <c r="V21" s="82">
        <f t="shared" si="7"/>
        <v>76048.703824084165</v>
      </c>
      <c r="W21" s="84">
        <f t="shared" si="8"/>
        <v>1162458.7584538579</v>
      </c>
      <c r="X21" s="85">
        <f>-IF(N21&lt;'Personal Data and Summary'!$E$14,('Conversion Detail'!$X$5*'Conversion Detail'!W21)+S21*$X$5,0)</f>
        <v>0</v>
      </c>
      <c r="Y21" s="85">
        <f>-IF(N21&lt;'Personal Data and Summary'!$E$14,0,($Y$5*W21)+(S21*$X$5))</f>
        <v>-209189.81432777763</v>
      </c>
      <c r="Z21" s="80">
        <f t="shared" si="9"/>
        <v>1806595.1079449861</v>
      </c>
      <c r="AB21" s="16">
        <v>87</v>
      </c>
      <c r="AC21" s="15">
        <v>13.4</v>
      </c>
    </row>
    <row r="22" spans="2:29" x14ac:dyDescent="0.2">
      <c r="B22" s="12">
        <v>17</v>
      </c>
      <c r="C22" s="11">
        <f t="shared" si="10"/>
        <v>71</v>
      </c>
      <c r="D22" s="10">
        <f>IF(C22&lt;70,0,IF(C22&gt;115,1,VLOOKUP(C22,'Conversion Detail'!$AB$4:$AC$49,2)))</f>
        <v>26.5</v>
      </c>
      <c r="E22" s="81">
        <f t="shared" si="11"/>
        <v>2275536.4368504165</v>
      </c>
      <c r="F22" s="82">
        <f t="shared" si="0"/>
        <v>-85869.299503789298</v>
      </c>
      <c r="G22" s="82">
        <f t="shared" si="1"/>
        <v>153276.69961426393</v>
      </c>
      <c r="H22" s="84">
        <f t="shared" si="2"/>
        <v>2342943.8369608913</v>
      </c>
      <c r="I22" s="108">
        <f>-IF(C22&lt;'Personal Data and Summary'!$E$14,'Conversion Detail'!$I$5*'Conversion Detail'!H22,0)</f>
        <v>0</v>
      </c>
      <c r="J22" s="108">
        <f>-IF(C22&lt;'Personal Data and Summary'!$E$14,0,'Personal Data and Summary'!$E$25*H22)</f>
        <v>-185706.93505938031</v>
      </c>
      <c r="K22" s="80">
        <f t="shared" si="3"/>
        <v>2157236.901901511</v>
      </c>
      <c r="L22" s="104"/>
      <c r="M22" s="12">
        <v>17</v>
      </c>
      <c r="N22" s="11">
        <f t="shared" si="12"/>
        <v>71</v>
      </c>
      <c r="O22" s="10">
        <f>IF(N22&lt;70,0,IF(N22&gt;115,1,VLOOKUP(N22,'Conversion Detail'!$AB$4:$AC$49,2)))</f>
        <v>26.5</v>
      </c>
      <c r="P22" s="81">
        <f t="shared" si="13"/>
        <v>853326.16381890594</v>
      </c>
      <c r="Q22" s="82">
        <f t="shared" si="4"/>
        <v>-32200.987313920978</v>
      </c>
      <c r="R22" s="82">
        <f t="shared" si="5"/>
        <v>57478.762355348954</v>
      </c>
      <c r="S22" s="84">
        <f t="shared" si="6"/>
        <v>878603.93886033387</v>
      </c>
      <c r="T22" s="81">
        <f t="shared" si="14"/>
        <v>1162458.7584538579</v>
      </c>
      <c r="U22" s="82">
        <v>0</v>
      </c>
      <c r="V22" s="82">
        <f t="shared" si="7"/>
        <v>81372.11309177005</v>
      </c>
      <c r="W22" s="84">
        <f t="shared" si="8"/>
        <v>1243830.8715456279</v>
      </c>
      <c r="X22" s="85">
        <f>-IF(N22&lt;'Personal Data and Summary'!$E$14,('Conversion Detail'!$X$5*'Conversion Detail'!W22)+S22*$X$5,0)</f>
        <v>0</v>
      </c>
      <c r="Y22" s="85">
        <f>-IF(N22&lt;'Personal Data and Summary'!$E$14,0,($Y$5*W22)+(S22*$X$5))</f>
        <v>-219106.90124078197</v>
      </c>
      <c r="Z22" s="80">
        <f t="shared" si="9"/>
        <v>1903327.9091651798</v>
      </c>
      <c r="AB22" s="16">
        <v>88</v>
      </c>
      <c r="AC22" s="15">
        <v>12.7</v>
      </c>
    </row>
    <row r="23" spans="2:29" x14ac:dyDescent="0.2">
      <c r="B23" s="12">
        <v>18</v>
      </c>
      <c r="C23" s="11">
        <f t="shared" si="10"/>
        <v>72</v>
      </c>
      <c r="D23" s="10">
        <f>IF(C23&lt;70,0,IF(C23&gt;115,1,VLOOKUP(C23,'Conversion Detail'!$AB$4:$AC$49,2)))</f>
        <v>25.6</v>
      </c>
      <c r="E23" s="81">
        <f t="shared" si="11"/>
        <v>2342943.8369608913</v>
      </c>
      <c r="F23" s="82">
        <f t="shared" si="0"/>
        <v>-91521.243631284815</v>
      </c>
      <c r="G23" s="82">
        <f t="shared" si="1"/>
        <v>157599.58153307249</v>
      </c>
      <c r="H23" s="84">
        <f t="shared" si="2"/>
        <v>2409022.1748626791</v>
      </c>
      <c r="I23" s="108">
        <f>-IF(C23&lt;'Personal Data and Summary'!$E$14,'Conversion Detail'!$I$5*'Conversion Detail'!H23,0)</f>
        <v>0</v>
      </c>
      <c r="J23" s="108">
        <f>-IF(C23&lt;'Personal Data and Summary'!$E$14,0,'Personal Data and Summary'!$E$25*H23)</f>
        <v>-190944.45096222693</v>
      </c>
      <c r="K23" s="80">
        <f t="shared" si="3"/>
        <v>2218077.7239004523</v>
      </c>
      <c r="L23" s="104"/>
      <c r="M23" s="12">
        <v>18</v>
      </c>
      <c r="N23" s="11">
        <f t="shared" si="12"/>
        <v>72</v>
      </c>
      <c r="O23" s="10">
        <f>IF(N23&lt;70,0,IF(N23&gt;115,1,VLOOKUP(N23,'Conversion Detail'!$AB$4:$AC$49,2)))</f>
        <v>25.6</v>
      </c>
      <c r="P23" s="81">
        <f t="shared" si="13"/>
        <v>878603.93886033387</v>
      </c>
      <c r="Q23" s="82">
        <f t="shared" si="4"/>
        <v>-34320.466361731793</v>
      </c>
      <c r="R23" s="82">
        <f t="shared" si="5"/>
        <v>59099.843074902157</v>
      </c>
      <c r="S23" s="84">
        <f t="shared" si="6"/>
        <v>903383.31557350431</v>
      </c>
      <c r="T23" s="81">
        <f t="shared" si="14"/>
        <v>1243830.8715456279</v>
      </c>
      <c r="U23" s="82">
        <v>0</v>
      </c>
      <c r="V23" s="82">
        <f t="shared" si="7"/>
        <v>87068.161008193958</v>
      </c>
      <c r="W23" s="84">
        <f t="shared" si="8"/>
        <v>1330899.0325538218</v>
      </c>
      <c r="X23" s="85">
        <f>-IF(N23&lt;'Personal Data and Summary'!$E$14,('Conversion Detail'!$X$5*'Conversion Detail'!W23)+S23*$X$5,0)</f>
        <v>0</v>
      </c>
      <c r="Y23" s="85">
        <f>-IF(N23&lt;'Personal Data and Summary'!$E$14,0,($Y$5*W23)+(S23*$X$5))</f>
        <v>-229407.10427083925</v>
      </c>
      <c r="Z23" s="80">
        <f t="shared" si="9"/>
        <v>2004875.2438564869</v>
      </c>
      <c r="AB23" s="16">
        <v>89</v>
      </c>
      <c r="AC23" s="15">
        <v>12</v>
      </c>
    </row>
    <row r="24" spans="2:29" x14ac:dyDescent="0.2">
      <c r="B24" s="12">
        <v>19</v>
      </c>
      <c r="C24" s="11">
        <f t="shared" si="10"/>
        <v>73</v>
      </c>
      <c r="D24" s="10">
        <f>IF(C24&lt;70,0,IF(C24&gt;115,1,VLOOKUP(C24,'Conversion Detail'!$AB$4:$AC$49,2)))</f>
        <v>24.7</v>
      </c>
      <c r="E24" s="81">
        <f t="shared" si="11"/>
        <v>2409022.1748626791</v>
      </c>
      <c r="F24" s="82">
        <f t="shared" si="0"/>
        <v>-97531.262140189443</v>
      </c>
      <c r="G24" s="82">
        <f t="shared" si="1"/>
        <v>161804.36389057431</v>
      </c>
      <c r="H24" s="84">
        <f t="shared" si="2"/>
        <v>2473295.2766130641</v>
      </c>
      <c r="I24" s="108">
        <f>-IF(C24&lt;'Personal Data and Summary'!$E$14,'Conversion Detail'!$I$5*'Conversion Detail'!H24,0)</f>
        <v>0</v>
      </c>
      <c r="J24" s="108">
        <f>-IF(C24&lt;'Personal Data and Summary'!$E$14,0,'Personal Data and Summary'!$E$25*H24)</f>
        <v>-196038.87983607742</v>
      </c>
      <c r="K24" s="80">
        <f t="shared" si="3"/>
        <v>2277256.3967769868</v>
      </c>
      <c r="L24" s="104"/>
      <c r="M24" s="12">
        <v>19</v>
      </c>
      <c r="N24" s="11">
        <f t="shared" si="12"/>
        <v>73</v>
      </c>
      <c r="O24" s="10">
        <f>IF(N24&lt;70,0,IF(N24&gt;115,1,VLOOKUP(N24,'Conversion Detail'!$AB$4:$AC$49,2)))</f>
        <v>24.7</v>
      </c>
      <c r="P24" s="81">
        <f t="shared" si="13"/>
        <v>903383.31557350431</v>
      </c>
      <c r="Q24" s="82">
        <f t="shared" si="4"/>
        <v>-36574.223302571023</v>
      </c>
      <c r="R24" s="82">
        <f t="shared" si="5"/>
        <v>60676.636458965339</v>
      </c>
      <c r="S24" s="84">
        <f t="shared" si="6"/>
        <v>927485.72872989869</v>
      </c>
      <c r="T24" s="81">
        <f t="shared" si="14"/>
        <v>1330899.0325538218</v>
      </c>
      <c r="U24" s="82">
        <v>0</v>
      </c>
      <c r="V24" s="82">
        <f t="shared" si="7"/>
        <v>93162.932278767534</v>
      </c>
      <c r="W24" s="84">
        <f t="shared" si="8"/>
        <v>1424061.9648325893</v>
      </c>
      <c r="X24" s="85">
        <f>-IF(N24&lt;'Personal Data and Summary'!$E$14,('Conversion Detail'!$X$5*'Conversion Detail'!W24)+S24*$X$5,0)</f>
        <v>0</v>
      </c>
      <c r="Y24" s="85">
        <f>-IF(N24&lt;'Personal Data and Summary'!$E$14,0,($Y$5*W24)+(S24*$X$5))</f>
        <v>-240097.53332465538</v>
      </c>
      <c r="Z24" s="80">
        <f t="shared" si="9"/>
        <v>2111450.1602378329</v>
      </c>
      <c r="AB24" s="16">
        <v>90</v>
      </c>
      <c r="AC24" s="15">
        <v>11.4</v>
      </c>
    </row>
    <row r="25" spans="2:29" x14ac:dyDescent="0.2">
      <c r="B25" s="12">
        <v>20</v>
      </c>
      <c r="C25" s="11">
        <f t="shared" si="10"/>
        <v>74</v>
      </c>
      <c r="D25" s="10">
        <f>IF(C25&lt;70,0,IF(C25&gt;115,1,VLOOKUP(C25,'Conversion Detail'!$AB$4:$AC$49,2)))</f>
        <v>23.8</v>
      </c>
      <c r="E25" s="81">
        <f t="shared" si="11"/>
        <v>2473295.2766130641</v>
      </c>
      <c r="F25" s="82">
        <f t="shared" si="0"/>
        <v>-103919.96960559093</v>
      </c>
      <c r="G25" s="82">
        <f t="shared" si="1"/>
        <v>165856.27149052313</v>
      </c>
      <c r="H25" s="84">
        <f t="shared" si="2"/>
        <v>2535231.5784979961</v>
      </c>
      <c r="I25" s="108">
        <f>-IF(C25&lt;'Personal Data and Summary'!$E$14,'Conversion Detail'!$I$5*'Conversion Detail'!H25,0)</f>
        <v>0</v>
      </c>
      <c r="J25" s="108">
        <f>-IF(C25&lt;'Personal Data and Summary'!$E$14,0,'Personal Data and Summary'!$E$25*H25)</f>
        <v>-200948.08875970356</v>
      </c>
      <c r="K25" s="80">
        <f t="shared" si="3"/>
        <v>2334283.4897382925</v>
      </c>
      <c r="L25" s="104"/>
      <c r="M25" s="12">
        <v>20</v>
      </c>
      <c r="N25" s="11">
        <f t="shared" si="12"/>
        <v>74</v>
      </c>
      <c r="O25" s="10">
        <f>IF(N25&lt;70,0,IF(N25&gt;115,1,VLOOKUP(N25,'Conversion Detail'!$AB$4:$AC$49,2)))</f>
        <v>23.8</v>
      </c>
      <c r="P25" s="81">
        <f t="shared" si="13"/>
        <v>927485.72872989869</v>
      </c>
      <c r="Q25" s="82">
        <f t="shared" si="4"/>
        <v>-38969.988602096586</v>
      </c>
      <c r="R25" s="82">
        <f t="shared" si="5"/>
        <v>62196.101808946158</v>
      </c>
      <c r="S25" s="84">
        <f t="shared" si="6"/>
        <v>950711.84193674824</v>
      </c>
      <c r="T25" s="81">
        <f t="shared" si="14"/>
        <v>1424061.9648325893</v>
      </c>
      <c r="U25" s="82">
        <v>0</v>
      </c>
      <c r="V25" s="82">
        <f t="shared" si="7"/>
        <v>99684.337538281252</v>
      </c>
      <c r="W25" s="84">
        <f t="shared" si="8"/>
        <v>1523746.3023708705</v>
      </c>
      <c r="X25" s="85">
        <f>-IF(N25&lt;'Personal Data and Summary'!$E$14,('Conversion Detail'!$X$5*'Conversion Detail'!W25)+S25*$X$5,0)</f>
        <v>0</v>
      </c>
      <c r="Y25" s="85">
        <f>-IF(N25&lt;'Personal Data and Summary'!$E$14,0,($Y$5*W25)+(S25*$X$5))</f>
        <v>-251184.6613872732</v>
      </c>
      <c r="Z25" s="80">
        <f t="shared" si="9"/>
        <v>2223273.4829203459</v>
      </c>
      <c r="AB25" s="16">
        <v>91</v>
      </c>
      <c r="AC25" s="15">
        <v>10.8</v>
      </c>
    </row>
    <row r="26" spans="2:29" x14ac:dyDescent="0.2">
      <c r="B26" s="12">
        <v>21</v>
      </c>
      <c r="C26" s="11">
        <f t="shared" si="10"/>
        <v>75</v>
      </c>
      <c r="D26" s="10">
        <f>IF(C26&lt;70,0,IF(C26&gt;115,1,VLOOKUP(C26,'Conversion Detail'!$AB$4:$AC$49,2)))</f>
        <v>22.9</v>
      </c>
      <c r="E26" s="81">
        <f t="shared" si="11"/>
        <v>2535231.5784979961</v>
      </c>
      <c r="F26" s="82">
        <f t="shared" si="0"/>
        <v>-110708.80255449766</v>
      </c>
      <c r="G26" s="82">
        <f t="shared" si="1"/>
        <v>169716.59431604491</v>
      </c>
      <c r="H26" s="84">
        <f t="shared" si="2"/>
        <v>2594239.3702595434</v>
      </c>
      <c r="I26" s="108">
        <f>-IF(C26&lt;'Personal Data and Summary'!$E$14,'Conversion Detail'!$I$5*'Conversion Detail'!H26,0)</f>
        <v>0</v>
      </c>
      <c r="J26" s="108">
        <f>-IF(C26&lt;'Personal Data and Summary'!$E$14,0,'Personal Data and Summary'!$E$25*H26)</f>
        <v>-205625.17746314994</v>
      </c>
      <c r="K26" s="80">
        <f t="shared" si="3"/>
        <v>2388614.1927963933</v>
      </c>
      <c r="L26" s="104"/>
      <c r="M26" s="12">
        <v>21</v>
      </c>
      <c r="N26" s="11">
        <f t="shared" si="12"/>
        <v>75</v>
      </c>
      <c r="O26" s="10">
        <f>IF(N26&lt;70,0,IF(N26&gt;115,1,VLOOKUP(N26,'Conversion Detail'!$AB$4:$AC$49,2)))</f>
        <v>22.9</v>
      </c>
      <c r="P26" s="81">
        <f t="shared" si="13"/>
        <v>950711.84193674824</v>
      </c>
      <c r="Q26" s="82">
        <f t="shared" si="4"/>
        <v>-41515.800957936604</v>
      </c>
      <c r="R26" s="82">
        <f t="shared" si="5"/>
        <v>63643.722868516823</v>
      </c>
      <c r="S26" s="84">
        <f t="shared" si="6"/>
        <v>972839.76384732849</v>
      </c>
      <c r="T26" s="81">
        <f t="shared" si="14"/>
        <v>1523746.3023708705</v>
      </c>
      <c r="U26" s="82">
        <v>0</v>
      </c>
      <c r="V26" s="82">
        <f t="shared" si="7"/>
        <v>106662.24116596095</v>
      </c>
      <c r="W26" s="84">
        <f t="shared" si="8"/>
        <v>1630408.5435368314</v>
      </c>
      <c r="X26" s="85">
        <f>-IF(N26&lt;'Personal Data and Summary'!$E$14,('Conversion Detail'!$X$5*'Conversion Detail'!W26)+S26*$X$5,0)</f>
        <v>0</v>
      </c>
      <c r="Y26" s="85">
        <f>-IF(N26&lt;'Personal Data and Summary'!$E$14,0,($Y$5*W26)+(S26*$X$5))</f>
        <v>-262674.23469776416</v>
      </c>
      <c r="Z26" s="80">
        <f t="shared" si="9"/>
        <v>2340574.0726863956</v>
      </c>
      <c r="AB26" s="16">
        <v>92</v>
      </c>
      <c r="AC26" s="15">
        <v>10.199999999999999</v>
      </c>
    </row>
    <row r="27" spans="2:29" x14ac:dyDescent="0.2">
      <c r="B27" s="12">
        <v>22</v>
      </c>
      <c r="C27" s="11">
        <f t="shared" si="10"/>
        <v>76</v>
      </c>
      <c r="D27" s="10">
        <f>IF(C27&lt;70,0,IF(C27&gt;115,1,VLOOKUP(C27,'Conversion Detail'!$AB$4:$AC$49,2)))</f>
        <v>22</v>
      </c>
      <c r="E27" s="81">
        <f t="shared" si="11"/>
        <v>2594239.3702595434</v>
      </c>
      <c r="F27" s="82">
        <f t="shared" si="0"/>
        <v>-117919.97137543379</v>
      </c>
      <c r="G27" s="82">
        <f t="shared" si="1"/>
        <v>173342.35792188768</v>
      </c>
      <c r="H27" s="84">
        <f t="shared" si="2"/>
        <v>2649661.7568059973</v>
      </c>
      <c r="I27" s="108">
        <f>-IF(C27&lt;'Personal Data and Summary'!$E$14,'Conversion Detail'!$I$5*'Conversion Detail'!H27,0)</f>
        <v>0</v>
      </c>
      <c r="J27" s="108">
        <f>-IF(C27&lt;'Personal Data and Summary'!$E$14,0,'Personal Data and Summary'!$E$25*H27)</f>
        <v>-210018.07898168088</v>
      </c>
      <c r="K27" s="80">
        <f t="shared" si="3"/>
        <v>2439643.6778243165</v>
      </c>
      <c r="L27" s="104"/>
      <c r="M27" s="12">
        <v>22</v>
      </c>
      <c r="N27" s="11">
        <f t="shared" si="12"/>
        <v>76</v>
      </c>
      <c r="O27" s="10">
        <f>IF(N27&lt;70,0,IF(N27&gt;115,1,VLOOKUP(N27,'Conversion Detail'!$AB$4:$AC$49,2)))</f>
        <v>22</v>
      </c>
      <c r="P27" s="81">
        <f t="shared" si="13"/>
        <v>972839.76384732849</v>
      </c>
      <c r="Q27" s="82">
        <f t="shared" si="4"/>
        <v>-44219.989265787655</v>
      </c>
      <c r="R27" s="82">
        <f t="shared" si="5"/>
        <v>65003.384220707863</v>
      </c>
      <c r="S27" s="84">
        <f t="shared" si="6"/>
        <v>993623.15880224865</v>
      </c>
      <c r="T27" s="81">
        <f t="shared" si="14"/>
        <v>1630408.5435368314</v>
      </c>
      <c r="U27" s="82">
        <v>0</v>
      </c>
      <c r="V27" s="82">
        <f t="shared" si="7"/>
        <v>114128.59804757821</v>
      </c>
      <c r="W27" s="84">
        <f t="shared" si="8"/>
        <v>1744537.1415844096</v>
      </c>
      <c r="X27" s="85">
        <f>-IF(N27&lt;'Personal Data and Summary'!$E$14,('Conversion Detail'!$X$5*'Conversion Detail'!W27)+S27*$X$5,0)</f>
        <v>0</v>
      </c>
      <c r="Y27" s="85">
        <f>-IF(N27&lt;'Personal Data and Summary'!$E$14,0,($Y$5*W27)+(S27*$X$5))</f>
        <v>-274571.17928408837</v>
      </c>
      <c r="Z27" s="80">
        <f t="shared" si="9"/>
        <v>2463589.1211025701</v>
      </c>
      <c r="AB27" s="16">
        <v>93</v>
      </c>
      <c r="AC27" s="15">
        <v>9.6</v>
      </c>
    </row>
    <row r="28" spans="2:29" x14ac:dyDescent="0.2">
      <c r="B28" s="12">
        <v>23</v>
      </c>
      <c r="C28" s="11">
        <f t="shared" si="10"/>
        <v>77</v>
      </c>
      <c r="D28" s="10">
        <f>IF(C28&lt;70,0,IF(C28&gt;115,1,VLOOKUP(C28,'Conversion Detail'!$AB$4:$AC$49,2)))</f>
        <v>21.2</v>
      </c>
      <c r="E28" s="81">
        <f t="shared" si="11"/>
        <v>2649661.7568059973</v>
      </c>
      <c r="F28" s="82">
        <f t="shared" si="0"/>
        <v>-124984.04513235837</v>
      </c>
      <c r="G28" s="82">
        <f t="shared" si="1"/>
        <v>176727.43981715472</v>
      </c>
      <c r="H28" s="84">
        <f t="shared" si="2"/>
        <v>2701405.1514907936</v>
      </c>
      <c r="I28" s="108">
        <f>-IF(C28&lt;'Personal Data and Summary'!$E$14,'Conversion Detail'!$I$5*'Conversion Detail'!H28,0)</f>
        <v>0</v>
      </c>
      <c r="J28" s="108">
        <f>-IF(C28&lt;'Personal Data and Summary'!$E$14,0,'Personal Data and Summary'!$E$25*H28)</f>
        <v>-214119.37542971934</v>
      </c>
      <c r="K28" s="80">
        <f t="shared" si="3"/>
        <v>2487285.7760610743</v>
      </c>
      <c r="L28" s="104"/>
      <c r="M28" s="12">
        <v>23</v>
      </c>
      <c r="N28" s="11">
        <f t="shared" si="12"/>
        <v>77</v>
      </c>
      <c r="O28" s="10">
        <f>IF(N28&lt;70,0,IF(N28&gt;115,1,VLOOKUP(N28,'Conversion Detail'!$AB$4:$AC$49,2)))</f>
        <v>21.2</v>
      </c>
      <c r="P28" s="81">
        <f t="shared" si="13"/>
        <v>993623.15880224865</v>
      </c>
      <c r="Q28" s="82">
        <f t="shared" si="4"/>
        <v>-46869.016924634372</v>
      </c>
      <c r="R28" s="82">
        <f t="shared" si="5"/>
        <v>66272.789931433013</v>
      </c>
      <c r="S28" s="84">
        <f t="shared" si="6"/>
        <v>1013026.9318090474</v>
      </c>
      <c r="T28" s="81">
        <f t="shared" si="14"/>
        <v>1744537.1415844096</v>
      </c>
      <c r="U28" s="82">
        <v>0</v>
      </c>
      <c r="V28" s="82">
        <f t="shared" si="7"/>
        <v>122117.59991090868</v>
      </c>
      <c r="W28" s="84">
        <f t="shared" si="8"/>
        <v>1866654.7414953182</v>
      </c>
      <c r="X28" s="85">
        <f>-IF(N28&lt;'Personal Data and Summary'!$E$14,('Conversion Detail'!$X$5*'Conversion Detail'!W28)+S28*$X$5,0)</f>
        <v>0</v>
      </c>
      <c r="Y28" s="85">
        <f>-IF(N28&lt;'Personal Data and Summary'!$E$14,0,($Y$5*W28)+(S28*$X$5))</f>
        <v>-286912.10716881382</v>
      </c>
      <c r="Z28" s="80">
        <f t="shared" si="9"/>
        <v>2592769.5661355518</v>
      </c>
      <c r="AB28" s="16">
        <v>94</v>
      </c>
      <c r="AC28" s="15">
        <v>9.1</v>
      </c>
    </row>
    <row r="29" spans="2:29" x14ac:dyDescent="0.2">
      <c r="B29" s="12">
        <v>24</v>
      </c>
      <c r="C29" s="11">
        <f t="shared" si="10"/>
        <v>78</v>
      </c>
      <c r="D29" s="10">
        <f>IF(C29&lt;70,0,IF(C29&gt;115,1,VLOOKUP(C29,'Conversion Detail'!$AB$4:$AC$49,2)))</f>
        <v>20.3</v>
      </c>
      <c r="E29" s="81">
        <f t="shared" si="11"/>
        <v>2701405.1514907936</v>
      </c>
      <c r="F29" s="82">
        <f t="shared" si="0"/>
        <v>-133074.14539363515</v>
      </c>
      <c r="G29" s="82">
        <f t="shared" si="1"/>
        <v>179783.17042680111</v>
      </c>
      <c r="H29" s="84">
        <f t="shared" si="2"/>
        <v>2748114.1765239597</v>
      </c>
      <c r="I29" s="108">
        <f>-IF(C29&lt;'Personal Data and Summary'!$E$14,'Conversion Detail'!$I$5*'Conversion Detail'!H29,0)</f>
        <v>0</v>
      </c>
      <c r="J29" s="108">
        <f>-IF(C29&lt;'Personal Data and Summary'!$E$14,0,'Personal Data and Summary'!$E$25*H29)</f>
        <v>-217821.6365516815</v>
      </c>
      <c r="K29" s="80">
        <f t="shared" si="3"/>
        <v>2530292.5399722783</v>
      </c>
      <c r="L29" s="104"/>
      <c r="M29" s="12">
        <v>24</v>
      </c>
      <c r="N29" s="11">
        <f t="shared" si="12"/>
        <v>78</v>
      </c>
      <c r="O29" s="10">
        <f>IF(N29&lt;70,0,IF(N29&gt;115,1,VLOOKUP(N29,'Conversion Detail'!$AB$4:$AC$49,2)))</f>
        <v>20.3</v>
      </c>
      <c r="P29" s="81">
        <f t="shared" si="13"/>
        <v>1013026.9318090474</v>
      </c>
      <c r="Q29" s="82">
        <f t="shared" si="4"/>
        <v>-49902.804522613165</v>
      </c>
      <c r="R29" s="82">
        <f t="shared" si="5"/>
        <v>67418.688910050405</v>
      </c>
      <c r="S29" s="84">
        <f t="shared" si="6"/>
        <v>1030542.8161964846</v>
      </c>
      <c r="T29" s="81">
        <f t="shared" si="14"/>
        <v>1866654.7414953182</v>
      </c>
      <c r="U29" s="82">
        <v>0</v>
      </c>
      <c r="V29" s="82">
        <f t="shared" si="7"/>
        <v>130665.83190467229</v>
      </c>
      <c r="W29" s="84">
        <f t="shared" si="8"/>
        <v>1997320.5733999906</v>
      </c>
      <c r="X29" s="85">
        <f>-IF(N29&lt;'Personal Data and Summary'!$E$14,('Conversion Detail'!$X$5*'Conversion Detail'!W29)+S29*$X$5,0)</f>
        <v>0</v>
      </c>
      <c r="Y29" s="85">
        <f>-IF(N29&lt;'Personal Data and Summary'!$E$14,0,($Y$5*W29)+(S29*$X$5))</f>
        <v>-299671.62523551827</v>
      </c>
      <c r="Z29" s="80">
        <f t="shared" si="9"/>
        <v>2728191.7643609568</v>
      </c>
      <c r="AB29" s="16">
        <v>95</v>
      </c>
      <c r="AC29" s="15">
        <v>8.6</v>
      </c>
    </row>
    <row r="30" spans="2:29" x14ac:dyDescent="0.2">
      <c r="B30" s="12">
        <v>25</v>
      </c>
      <c r="C30" s="11">
        <f t="shared" si="10"/>
        <v>79</v>
      </c>
      <c r="D30" s="10">
        <f>IF(C30&lt;70,0,IF(C30&gt;115,1,VLOOKUP(C30,'Conversion Detail'!$AB$4:$AC$49,2)))</f>
        <v>19.5</v>
      </c>
      <c r="E30" s="81">
        <f t="shared" si="11"/>
        <v>2748114.1765239597</v>
      </c>
      <c r="F30" s="82">
        <f t="shared" si="0"/>
        <v>-140928.93212943384</v>
      </c>
      <c r="G30" s="82">
        <f t="shared" si="1"/>
        <v>182502.96710761683</v>
      </c>
      <c r="H30" s="84">
        <f t="shared" si="2"/>
        <v>2789688.2115021427</v>
      </c>
      <c r="I30" s="108">
        <f>-IF(C30&lt;'Personal Data and Summary'!$E$14,'Conversion Detail'!$I$5*'Conversion Detail'!H30,0)</f>
        <v>0</v>
      </c>
      <c r="J30" s="108">
        <f>-IF(C30&lt;'Personal Data and Summary'!$E$14,0,'Personal Data and Summary'!$E$25*H30)</f>
        <v>-221116.8869507967</v>
      </c>
      <c r="K30" s="80">
        <f t="shared" si="3"/>
        <v>2568571.3245513458</v>
      </c>
      <c r="L30" s="104"/>
      <c r="M30" s="12">
        <v>25</v>
      </c>
      <c r="N30" s="11">
        <f t="shared" si="12"/>
        <v>79</v>
      </c>
      <c r="O30" s="10">
        <f>IF(N30&lt;70,0,IF(N30&gt;115,1,VLOOKUP(N30,'Conversion Detail'!$AB$4:$AC$49,2)))</f>
        <v>19.5</v>
      </c>
      <c r="P30" s="81">
        <f t="shared" si="13"/>
        <v>1030542.8161964846</v>
      </c>
      <c r="Q30" s="82">
        <f t="shared" si="4"/>
        <v>-52848.34954853767</v>
      </c>
      <c r="R30" s="82">
        <f t="shared" si="5"/>
        <v>68438.612665356297</v>
      </c>
      <c r="S30" s="84">
        <f t="shared" si="6"/>
        <v>1046133.0793133032</v>
      </c>
      <c r="T30" s="81">
        <f t="shared" si="14"/>
        <v>1997320.5733999906</v>
      </c>
      <c r="U30" s="82">
        <v>0</v>
      </c>
      <c r="V30" s="82">
        <f t="shared" si="7"/>
        <v>139812.44013799937</v>
      </c>
      <c r="W30" s="84">
        <f t="shared" si="8"/>
        <v>2137133.0135379899</v>
      </c>
      <c r="X30" s="85">
        <f>-IF(N30&lt;'Personal Data and Summary'!$E$14,('Conversion Detail'!$X$5*'Conversion Detail'!W30)+S30*$X$5,0)</f>
        <v>0</v>
      </c>
      <c r="Y30" s="85">
        <f>-IF(N30&lt;'Personal Data and Summary'!$E$14,0,($Y$5*W30)+(S30*$X$5))</f>
        <v>-312891.98632690153</v>
      </c>
      <c r="Z30" s="80">
        <f t="shared" si="9"/>
        <v>2870374.1065243916</v>
      </c>
      <c r="AB30" s="16">
        <v>96</v>
      </c>
      <c r="AC30" s="15">
        <v>8.1</v>
      </c>
    </row>
    <row r="31" spans="2:29" x14ac:dyDescent="0.2">
      <c r="B31" s="12">
        <v>26</v>
      </c>
      <c r="C31" s="11">
        <f t="shared" si="10"/>
        <v>80</v>
      </c>
      <c r="D31" s="10">
        <f>IF(C31&lt;70,0,IF(C31&gt;115,1,VLOOKUP(C31,'Conversion Detail'!$AB$4:$AC$49,2)))</f>
        <v>18.7</v>
      </c>
      <c r="E31" s="81">
        <f t="shared" si="11"/>
        <v>2789688.2115021427</v>
      </c>
      <c r="F31" s="82">
        <f t="shared" si="0"/>
        <v>-149181.18778086326</v>
      </c>
      <c r="G31" s="82">
        <f t="shared" si="1"/>
        <v>184835.49166048958</v>
      </c>
      <c r="H31" s="84">
        <f t="shared" si="2"/>
        <v>2825342.5153817693</v>
      </c>
      <c r="I31" s="108">
        <f>-IF(C31&lt;'Personal Data and Summary'!$E$14,'Conversion Detail'!$I$5*'Conversion Detail'!H31,0)</f>
        <v>0</v>
      </c>
      <c r="J31" s="108">
        <f>-IF(C31&lt;'Personal Data and Summary'!$E$14,0,'Personal Data and Summary'!$E$25*H31)</f>
        <v>-223942.9263080823</v>
      </c>
      <c r="K31" s="80">
        <f t="shared" si="3"/>
        <v>2601399.5890736869</v>
      </c>
      <c r="L31" s="104"/>
      <c r="M31" s="12">
        <v>26</v>
      </c>
      <c r="N31" s="11">
        <f t="shared" si="12"/>
        <v>80</v>
      </c>
      <c r="O31" s="10">
        <f>IF(N31&lt;70,0,IF(N31&gt;115,1,VLOOKUP(N31,'Conversion Detail'!$AB$4:$AC$49,2)))</f>
        <v>18.7</v>
      </c>
      <c r="P31" s="81">
        <f t="shared" si="13"/>
        <v>1046133.0793133032</v>
      </c>
      <c r="Q31" s="82">
        <f t="shared" si="4"/>
        <v>-55942.945417823707</v>
      </c>
      <c r="R31" s="82">
        <f t="shared" si="5"/>
        <v>69313.309372683565</v>
      </c>
      <c r="S31" s="84">
        <f t="shared" si="6"/>
        <v>1059503.4432681631</v>
      </c>
      <c r="T31" s="81">
        <f t="shared" si="14"/>
        <v>2137133.0135379899</v>
      </c>
      <c r="U31" s="82">
        <v>0</v>
      </c>
      <c r="V31" s="82">
        <f t="shared" si="7"/>
        <v>149599.31094765931</v>
      </c>
      <c r="W31" s="84">
        <f t="shared" si="8"/>
        <v>2286732.3244856494</v>
      </c>
      <c r="X31" s="85">
        <f>-IF(N31&lt;'Personal Data and Summary'!$E$14,('Conversion Detail'!$X$5*'Conversion Detail'!W31)+S31*$X$5,0)</f>
        <v>0</v>
      </c>
      <c r="Y31" s="85">
        <f>-IF(N31&lt;'Personal Data and Summary'!$E$14,0,($Y$5*W31)+(S31*$X$5))</f>
        <v>-326583.57297921437</v>
      </c>
      <c r="Z31" s="80">
        <f t="shared" si="9"/>
        <v>3019652.1947745979</v>
      </c>
      <c r="AB31" s="16">
        <v>97</v>
      </c>
      <c r="AC31" s="15">
        <v>7.6</v>
      </c>
    </row>
    <row r="32" spans="2:29" x14ac:dyDescent="0.2">
      <c r="B32" s="12">
        <v>27</v>
      </c>
      <c r="C32" s="11">
        <f t="shared" si="10"/>
        <v>81</v>
      </c>
      <c r="D32" s="10">
        <f>IF(C32&lt;70,0,IF(C32&gt;115,1,VLOOKUP(C32,'Conversion Detail'!$AB$4:$AC$49,2)))</f>
        <v>17.899999999999999</v>
      </c>
      <c r="E32" s="81">
        <f t="shared" si="11"/>
        <v>2825342.5153817693</v>
      </c>
      <c r="F32" s="82">
        <f t="shared" si="0"/>
        <v>-157840.36398780835</v>
      </c>
      <c r="G32" s="82">
        <f t="shared" si="1"/>
        <v>186725.1505975773</v>
      </c>
      <c r="H32" s="84">
        <f t="shared" si="2"/>
        <v>2854227.3019915386</v>
      </c>
      <c r="I32" s="108">
        <f>-IF(C32&lt;'Personal Data and Summary'!$E$14,'Conversion Detail'!$I$5*'Conversion Detail'!H32,0)</f>
        <v>0</v>
      </c>
      <c r="J32" s="108">
        <f>-IF(C32&lt;'Personal Data and Summary'!$E$14,0,'Personal Data and Summary'!$E$25*H32)</f>
        <v>-226232.39868318729</v>
      </c>
      <c r="K32" s="80">
        <f t="shared" si="3"/>
        <v>2627994.9033083515</v>
      </c>
      <c r="L32" s="104"/>
      <c r="M32" s="12">
        <v>27</v>
      </c>
      <c r="N32" s="11">
        <f t="shared" si="12"/>
        <v>81</v>
      </c>
      <c r="O32" s="10">
        <f>IF(N32&lt;70,0,IF(N32&gt;115,1,VLOOKUP(N32,'Conversion Detail'!$AB$4:$AC$49,2)))</f>
        <v>17.899999999999999</v>
      </c>
      <c r="P32" s="81">
        <f t="shared" si="13"/>
        <v>1059503.4432681631</v>
      </c>
      <c r="Q32" s="82">
        <f t="shared" si="4"/>
        <v>-59190.136495428109</v>
      </c>
      <c r="R32" s="82">
        <f t="shared" si="5"/>
        <v>70021.931474091456</v>
      </c>
      <c r="S32" s="84">
        <f t="shared" si="6"/>
        <v>1070335.2382468265</v>
      </c>
      <c r="T32" s="81">
        <f t="shared" si="14"/>
        <v>2286732.3244856494</v>
      </c>
      <c r="U32" s="82">
        <v>0</v>
      </c>
      <c r="V32" s="82">
        <f t="shared" si="7"/>
        <v>160071.26271399547</v>
      </c>
      <c r="W32" s="84">
        <f t="shared" si="8"/>
        <v>2446803.5871996447</v>
      </c>
      <c r="X32" s="85">
        <f>-IF(N32&lt;'Personal Data and Summary'!$E$14,('Conversion Detail'!$X$5*'Conversion Detail'!W32)+S32*$X$5,0)</f>
        <v>0</v>
      </c>
      <c r="Y32" s="85">
        <f>-IF(N32&lt;'Personal Data and Summary'!$E$14,0,($Y$5*W32)+(S32*$X$5))</f>
        <v>-340756.97429306607</v>
      </c>
      <c r="Z32" s="80">
        <f t="shared" si="9"/>
        <v>3176381.8511534049</v>
      </c>
      <c r="AB32" s="16">
        <v>98</v>
      </c>
      <c r="AC32" s="15">
        <v>7.1</v>
      </c>
    </row>
    <row r="33" spans="2:29" x14ac:dyDescent="0.2">
      <c r="B33" s="12">
        <v>28</v>
      </c>
      <c r="C33" s="11">
        <f t="shared" si="10"/>
        <v>82</v>
      </c>
      <c r="D33" s="10">
        <f>IF(C33&lt;70,0,IF(C33&gt;115,1,VLOOKUP(C33,'Conversion Detail'!$AB$4:$AC$49,2)))</f>
        <v>17.100000000000001</v>
      </c>
      <c r="E33" s="81">
        <f t="shared" si="11"/>
        <v>2854227.3019915386</v>
      </c>
      <c r="F33" s="82">
        <f t="shared" si="0"/>
        <v>-166913.87730944669</v>
      </c>
      <c r="G33" s="82">
        <f t="shared" si="1"/>
        <v>188111.93972774644</v>
      </c>
      <c r="H33" s="84">
        <f t="shared" si="2"/>
        <v>2875425.3644098383</v>
      </c>
      <c r="I33" s="108">
        <f>-IF(C33&lt;'Personal Data and Summary'!$E$14,'Conversion Detail'!$I$5*'Conversion Detail'!H33,0)</f>
        <v>0</v>
      </c>
      <c r="J33" s="108">
        <f>-IF(C33&lt;'Personal Data and Summary'!$E$14,0,'Personal Data and Summary'!$E$25*H33)</f>
        <v>-227912.6042172671</v>
      </c>
      <c r="K33" s="80">
        <f t="shared" si="3"/>
        <v>2647512.7601925712</v>
      </c>
      <c r="L33" s="104"/>
      <c r="M33" s="12">
        <v>28</v>
      </c>
      <c r="N33" s="11">
        <f t="shared" si="12"/>
        <v>82</v>
      </c>
      <c r="O33" s="10">
        <f>IF(N33&lt;70,0,IF(N33&gt;115,1,VLOOKUP(N33,'Conversion Detail'!$AB$4:$AC$49,2)))</f>
        <v>17.100000000000001</v>
      </c>
      <c r="P33" s="81">
        <f t="shared" si="13"/>
        <v>1070335.2382468265</v>
      </c>
      <c r="Q33" s="82">
        <f t="shared" si="4"/>
        <v>-62592.703991042479</v>
      </c>
      <c r="R33" s="82">
        <f t="shared" si="5"/>
        <v>70541.977397904891</v>
      </c>
      <c r="S33" s="84">
        <f t="shared" si="6"/>
        <v>1078284.511653689</v>
      </c>
      <c r="T33" s="81">
        <f t="shared" si="14"/>
        <v>2446803.5871996447</v>
      </c>
      <c r="U33" s="82">
        <v>0</v>
      </c>
      <c r="V33" s="82">
        <f t="shared" si="7"/>
        <v>171276.25110397514</v>
      </c>
      <c r="W33" s="84">
        <f t="shared" si="8"/>
        <v>2618079.83830362</v>
      </c>
      <c r="X33" s="85">
        <f>-IF(N33&lt;'Personal Data and Summary'!$E$14,('Conversion Detail'!$X$5*'Conversion Detail'!W33)+S33*$X$5,0)</f>
        <v>0</v>
      </c>
      <c r="Y33" s="85">
        <f>-IF(N33&lt;'Personal Data and Summary'!$E$14,0,($Y$5*W33)+(S33*$X$5))</f>
        <v>-355423.11240267783</v>
      </c>
      <c r="Z33" s="80">
        <f t="shared" si="9"/>
        <v>3340941.2375546307</v>
      </c>
      <c r="AB33" s="16">
        <v>99</v>
      </c>
      <c r="AC33" s="15">
        <v>6.7</v>
      </c>
    </row>
    <row r="34" spans="2:29" x14ac:dyDescent="0.2">
      <c r="B34" s="12">
        <v>29</v>
      </c>
      <c r="C34" s="11">
        <f t="shared" si="10"/>
        <v>83</v>
      </c>
      <c r="D34" s="10">
        <f>IF(C34&lt;70,0,IF(C34&gt;115,1,VLOOKUP(C34,'Conversion Detail'!$AB$4:$AC$49,2)))</f>
        <v>16.3</v>
      </c>
      <c r="E34" s="81">
        <f t="shared" si="11"/>
        <v>2875425.3644098383</v>
      </c>
      <c r="F34" s="82">
        <f t="shared" si="0"/>
        <v>-176406.46407422321</v>
      </c>
      <c r="G34" s="82">
        <f t="shared" si="1"/>
        <v>188931.32302349308</v>
      </c>
      <c r="H34" s="84">
        <f t="shared" si="2"/>
        <v>2887950.223359108</v>
      </c>
      <c r="I34" s="108">
        <f>-IF(C34&lt;'Personal Data and Summary'!$E$14,'Conversion Detail'!$I$5*'Conversion Detail'!H34,0)</f>
        <v>0</v>
      </c>
      <c r="J34" s="108">
        <f>-IF(C34&lt;'Personal Data and Summary'!$E$14,0,'Personal Data and Summary'!$E$25*H34)</f>
        <v>-228905.35237060612</v>
      </c>
      <c r="K34" s="80">
        <f t="shared" si="3"/>
        <v>2659044.8709885017</v>
      </c>
      <c r="L34" s="104"/>
      <c r="M34" s="12">
        <v>29</v>
      </c>
      <c r="N34" s="11">
        <f t="shared" si="12"/>
        <v>83</v>
      </c>
      <c r="O34" s="10">
        <f>IF(N34&lt;70,0,IF(N34&gt;115,1,VLOOKUP(N34,'Conversion Detail'!$AB$4:$AC$49,2)))</f>
        <v>16.3</v>
      </c>
      <c r="P34" s="81">
        <f t="shared" si="13"/>
        <v>1078284.511653689</v>
      </c>
      <c r="Q34" s="82">
        <f t="shared" si="4"/>
        <v>-66152.42402783368</v>
      </c>
      <c r="R34" s="82">
        <f t="shared" si="5"/>
        <v>70849.24613380988</v>
      </c>
      <c r="S34" s="84">
        <f t="shared" si="6"/>
        <v>1082981.3337596653</v>
      </c>
      <c r="T34" s="81">
        <f t="shared" si="14"/>
        <v>2618079.83830362</v>
      </c>
      <c r="U34" s="82">
        <v>0</v>
      </c>
      <c r="V34" s="82">
        <f t="shared" si="7"/>
        <v>183265.58868125343</v>
      </c>
      <c r="W34" s="84">
        <f t="shared" si="8"/>
        <v>2801345.4269848736</v>
      </c>
      <c r="X34" s="85">
        <f>-IF(N34&lt;'Personal Data and Summary'!$E$14,('Conversion Detail'!$X$5*'Conversion Detail'!W34)+S34*$X$5,0)</f>
        <v>0</v>
      </c>
      <c r="Y34" s="85">
        <f>-IF(N34&lt;'Personal Data and Summary'!$E$14,0,($Y$5*W34)+(S34*$X$5))</f>
        <v>-370593.41330669448</v>
      </c>
      <c r="Z34" s="80">
        <f t="shared" si="9"/>
        <v>3513733.3474378446</v>
      </c>
      <c r="AB34" s="16">
        <v>100</v>
      </c>
      <c r="AC34" s="15">
        <v>6.3</v>
      </c>
    </row>
    <row r="35" spans="2:29" x14ac:dyDescent="0.2">
      <c r="B35" s="12">
        <v>30</v>
      </c>
      <c r="C35" s="11">
        <f t="shared" si="10"/>
        <v>84</v>
      </c>
      <c r="D35" s="10">
        <f>IF(C35&lt;70,0,IF(C35&gt;115,1,VLOOKUP(C35,'Conversion Detail'!$AB$4:$AC$49,2)))</f>
        <v>15.5</v>
      </c>
      <c r="E35" s="81">
        <f t="shared" si="11"/>
        <v>2887950.223359108</v>
      </c>
      <c r="F35" s="82">
        <f t="shared" si="0"/>
        <v>-186319.36924897472</v>
      </c>
      <c r="G35" s="82">
        <f t="shared" si="1"/>
        <v>189114.15978770936</v>
      </c>
      <c r="H35" s="84">
        <f t="shared" si="2"/>
        <v>2890745.0138978427</v>
      </c>
      <c r="I35" s="108">
        <f>-IF(C35&lt;'Personal Data and Summary'!$E$14,'Conversion Detail'!$I$5*'Conversion Detail'!H35,0)</f>
        <v>0</v>
      </c>
      <c r="J35" s="108">
        <f>-IF(C35&lt;'Personal Data and Summary'!$E$14,0,'Personal Data and Summary'!$E$25*H35)</f>
        <v>-229126.87367935188</v>
      </c>
      <c r="K35" s="80">
        <f t="shared" si="3"/>
        <v>2661618.1402184907</v>
      </c>
      <c r="L35" s="104"/>
      <c r="M35" s="12">
        <v>30</v>
      </c>
      <c r="N35" s="11">
        <f t="shared" si="12"/>
        <v>84</v>
      </c>
      <c r="O35" s="10">
        <f>IF(N35&lt;70,0,IF(N35&gt;115,1,VLOOKUP(N35,'Conversion Detail'!$AB$4:$AC$49,2)))</f>
        <v>15.5</v>
      </c>
      <c r="P35" s="81">
        <f t="shared" si="13"/>
        <v>1082981.3337596653</v>
      </c>
      <c r="Q35" s="82">
        <f t="shared" si="4"/>
        <v>-69869.763468365505</v>
      </c>
      <c r="R35" s="82">
        <f t="shared" si="5"/>
        <v>70917.809920390981</v>
      </c>
      <c r="S35" s="84">
        <f t="shared" si="6"/>
        <v>1084029.3802116907</v>
      </c>
      <c r="T35" s="81">
        <f t="shared" si="14"/>
        <v>2801345.4269848736</v>
      </c>
      <c r="U35" s="82">
        <v>0</v>
      </c>
      <c r="V35" s="82">
        <f t="shared" si="7"/>
        <v>196094.17988894117</v>
      </c>
      <c r="W35" s="84">
        <f t="shared" si="8"/>
        <v>2997439.6068738149</v>
      </c>
      <c r="X35" s="85">
        <f>-IF(N35&lt;'Personal Data and Summary'!$E$14,('Conversion Detail'!$X$5*'Conversion Detail'!W35)+S35*$X$5,0)</f>
        <v>0</v>
      </c>
      <c r="Y35" s="85">
        <f>-IF(N35&lt;'Personal Data and Summary'!$E$14,0,($Y$5*W35)+(S35*$X$5))</f>
        <v>-386280.03430136055</v>
      </c>
      <c r="Z35" s="80">
        <f t="shared" si="9"/>
        <v>3695188.9527841448</v>
      </c>
      <c r="AB35" s="16">
        <v>101</v>
      </c>
      <c r="AC35" s="15">
        <v>5.9</v>
      </c>
    </row>
    <row r="36" spans="2:29" x14ac:dyDescent="0.2">
      <c r="B36" s="12">
        <v>31</v>
      </c>
      <c r="C36" s="11">
        <f t="shared" si="10"/>
        <v>85</v>
      </c>
      <c r="D36" s="10">
        <f>IF(C36&lt;70,0,IF(C36&gt;115,1,VLOOKUP(C36,'Conversion Detail'!$AB$4:$AC$49,2)))</f>
        <v>14.8</v>
      </c>
      <c r="E36" s="81">
        <f t="shared" si="11"/>
        <v>2890745.0138978427</v>
      </c>
      <c r="F36" s="82">
        <f t="shared" si="0"/>
        <v>-195320.60904715152</v>
      </c>
      <c r="G36" s="82">
        <f t="shared" si="1"/>
        <v>188679.70833954841</v>
      </c>
      <c r="H36" s="84">
        <f t="shared" si="2"/>
        <v>2884104.1131902393</v>
      </c>
      <c r="I36" s="108">
        <f>-IF(C36&lt;'Personal Data and Summary'!$E$14,'Conversion Detail'!$I$5*'Conversion Detail'!H36,0)</f>
        <v>0</v>
      </c>
      <c r="J36" s="108">
        <f>-IF(C36&lt;'Personal Data and Summary'!$E$14,0,'Personal Data and Summary'!$E$25*H36)</f>
        <v>-228600.5011317101</v>
      </c>
      <c r="K36" s="80">
        <f t="shared" si="3"/>
        <v>2655503.6120585292</v>
      </c>
      <c r="L36" s="104"/>
      <c r="M36" s="12">
        <v>31</v>
      </c>
      <c r="N36" s="11">
        <f t="shared" si="12"/>
        <v>85</v>
      </c>
      <c r="O36" s="10">
        <f>IF(N36&lt;70,0,IF(N36&gt;115,1,VLOOKUP(N36,'Conversion Detail'!$AB$4:$AC$49,2)))</f>
        <v>14.8</v>
      </c>
      <c r="P36" s="81">
        <f t="shared" si="13"/>
        <v>1084029.3802116907</v>
      </c>
      <c r="Q36" s="82">
        <f t="shared" si="4"/>
        <v>-73245.228392681805</v>
      </c>
      <c r="R36" s="82">
        <f t="shared" si="5"/>
        <v>70754.890627330635</v>
      </c>
      <c r="S36" s="84">
        <f t="shared" si="6"/>
        <v>1081539.0424463395</v>
      </c>
      <c r="T36" s="81">
        <f t="shared" si="14"/>
        <v>2997439.6068738149</v>
      </c>
      <c r="U36" s="82">
        <v>0</v>
      </c>
      <c r="V36" s="82">
        <f t="shared" si="7"/>
        <v>209820.77248116708</v>
      </c>
      <c r="W36" s="84">
        <f t="shared" si="8"/>
        <v>3207260.3793549822</v>
      </c>
      <c r="X36" s="85">
        <f>-IF(N36&lt;'Personal Data and Summary'!$E$14,('Conversion Detail'!$X$5*'Conversion Detail'!W36)+S36*$X$5,0)</f>
        <v>0</v>
      </c>
      <c r="Y36" s="85">
        <f>-IF(N36&lt;'Personal Data and Summary'!$E$14,0,($Y$5*W36)+(S36*$X$5))</f>
        <v>-402569.29536532797</v>
      </c>
      <c r="Z36" s="80">
        <f t="shared" si="9"/>
        <v>3886230.1264359932</v>
      </c>
      <c r="AB36" s="16">
        <v>102</v>
      </c>
      <c r="AC36" s="15">
        <v>5.5</v>
      </c>
    </row>
    <row r="37" spans="2:29" x14ac:dyDescent="0.2">
      <c r="B37" s="12">
        <v>32</v>
      </c>
      <c r="C37" s="11">
        <f t="shared" si="10"/>
        <v>86</v>
      </c>
      <c r="D37" s="10">
        <f>IF(C37&lt;70,0,IF(C37&gt;115,1,VLOOKUP(C37,'Conversion Detail'!$AB$4:$AC$49,2)))</f>
        <v>14.1</v>
      </c>
      <c r="E37" s="81">
        <f t="shared" si="11"/>
        <v>2884104.1131902393</v>
      </c>
      <c r="F37" s="82">
        <f t="shared" si="0"/>
        <v>-204546.39100639996</v>
      </c>
      <c r="G37" s="82">
        <f t="shared" si="1"/>
        <v>187569.04055286877</v>
      </c>
      <c r="H37" s="84">
        <f t="shared" si="2"/>
        <v>2867126.7627367084</v>
      </c>
      <c r="I37" s="108">
        <f>-IF(C37&lt;'Personal Data and Summary'!$E$14,'Conversion Detail'!$I$5*'Conversion Detail'!H37,0)</f>
        <v>0</v>
      </c>
      <c r="J37" s="108">
        <f>-IF(C37&lt;'Personal Data and Summary'!$E$14,0,'Personal Data and Summary'!$E$25*H37)</f>
        <v>-227254.83860731777</v>
      </c>
      <c r="K37" s="80">
        <f t="shared" si="3"/>
        <v>2639871.9241293906</v>
      </c>
      <c r="L37" s="104"/>
      <c r="M37" s="12">
        <v>32</v>
      </c>
      <c r="N37" s="11">
        <f t="shared" si="12"/>
        <v>86</v>
      </c>
      <c r="O37" s="10">
        <f>IF(N37&lt;70,0,IF(N37&gt;115,1,VLOOKUP(N37,'Conversion Detail'!$AB$4:$AC$49,2)))</f>
        <v>14.1</v>
      </c>
      <c r="P37" s="81">
        <f t="shared" si="13"/>
        <v>1081539.0424463395</v>
      </c>
      <c r="Q37" s="82">
        <f t="shared" si="4"/>
        <v>-76704.896627399969</v>
      </c>
      <c r="R37" s="82">
        <f t="shared" si="5"/>
        <v>70338.390207325778</v>
      </c>
      <c r="S37" s="84">
        <f t="shared" si="6"/>
        <v>1075172.5360262652</v>
      </c>
      <c r="T37" s="81">
        <f t="shared" si="14"/>
        <v>3207260.3793549822</v>
      </c>
      <c r="U37" s="82">
        <v>0</v>
      </c>
      <c r="V37" s="82">
        <f t="shared" si="7"/>
        <v>224508.22655484878</v>
      </c>
      <c r="W37" s="84">
        <f t="shared" si="8"/>
        <v>3431768.6059098309</v>
      </c>
      <c r="X37" s="85">
        <f>-IF(N37&lt;'Personal Data and Summary'!$E$14,('Conversion Detail'!$X$5*'Conversion Detail'!W37)+S37*$X$5,0)</f>
        <v>0</v>
      </c>
      <c r="Y37" s="85">
        <f>-IF(N37&lt;'Personal Data and Summary'!$E$14,0,($Y$5*W37)+(S37*$X$5))</f>
        <v>-419491.0226235938</v>
      </c>
      <c r="Z37" s="80">
        <f t="shared" si="9"/>
        <v>4087450.1193125024</v>
      </c>
      <c r="AB37" s="16">
        <v>103</v>
      </c>
      <c r="AC37" s="15">
        <v>5.2</v>
      </c>
    </row>
    <row r="38" spans="2:29" x14ac:dyDescent="0.2">
      <c r="B38" s="12">
        <v>33</v>
      </c>
      <c r="C38" s="11">
        <f t="shared" si="10"/>
        <v>87</v>
      </c>
      <c r="D38" s="10">
        <f>IF(C38&lt;70,0,IF(C38&gt;115,1,VLOOKUP(C38,'Conversion Detail'!$AB$4:$AC$49,2)))</f>
        <v>13.4</v>
      </c>
      <c r="E38" s="81">
        <f t="shared" si="11"/>
        <v>2867126.7627367084</v>
      </c>
      <c r="F38" s="82">
        <f t="shared" ref="F38:F55" si="15">IF(D38=0,0,-E38/D38)</f>
        <v>-213964.68378632152</v>
      </c>
      <c r="G38" s="82">
        <f t="shared" ref="G38:G55" si="16">(E38+F38)*$G$5</f>
        <v>185721.34552652712</v>
      </c>
      <c r="H38" s="84">
        <f t="shared" ref="H38:H55" si="17">SUM(E38:G38)</f>
        <v>2838883.4244769141</v>
      </c>
      <c r="I38" s="108">
        <f>-IF(C38&lt;'Personal Data and Summary'!$E$14,'Conversion Detail'!$I$5*'Conversion Detail'!H38,0)</f>
        <v>0</v>
      </c>
      <c r="J38" s="108">
        <f>-IF(C38&lt;'Personal Data and Summary'!$E$14,0,'Personal Data and Summary'!$E$25*H38)</f>
        <v>-225016.20885387258</v>
      </c>
      <c r="K38" s="80">
        <f t="shared" ref="K38:K55" si="18">H38+I38+J38</f>
        <v>2613867.2156230416</v>
      </c>
      <c r="L38" s="104"/>
      <c r="M38" s="12">
        <v>33</v>
      </c>
      <c r="N38" s="11">
        <f t="shared" si="12"/>
        <v>87</v>
      </c>
      <c r="O38" s="10">
        <f>IF(N38&lt;70,0,IF(N38&gt;115,1,VLOOKUP(N38,'Conversion Detail'!$AB$4:$AC$49,2)))</f>
        <v>13.4</v>
      </c>
      <c r="P38" s="81">
        <f t="shared" si="13"/>
        <v>1075172.5360262652</v>
      </c>
      <c r="Q38" s="82">
        <f t="shared" ref="Q38:Q55" si="19">IF(O38=0,0,-P38/O38)</f>
        <v>-80236.756419870537</v>
      </c>
      <c r="R38" s="82">
        <f t="shared" ref="R38:R55" si="20">(P38+Q38)*$G$5</f>
        <v>69645.504572447637</v>
      </c>
      <c r="S38" s="84">
        <f t="shared" ref="S38:S55" si="21">SUM(P38:R38)</f>
        <v>1064581.2841788423</v>
      </c>
      <c r="T38" s="81">
        <f t="shared" si="14"/>
        <v>3431768.6059098309</v>
      </c>
      <c r="U38" s="82">
        <v>0</v>
      </c>
      <c r="V38" s="82">
        <f t="shared" ref="V38:V55" si="22">(T38+U38)*$V$5</f>
        <v>240223.80241368819</v>
      </c>
      <c r="W38" s="84">
        <f t="shared" ref="W38:W55" si="23">SUM(T38:V38)</f>
        <v>3671992.4083235189</v>
      </c>
      <c r="X38" s="85">
        <f>-IF(N38&lt;'Personal Data and Summary'!$E$14,('Conversion Detail'!$X$5*'Conversion Detail'!W38)+S38*$X$5,0)</f>
        <v>0</v>
      </c>
      <c r="Y38" s="85">
        <f>-IF(N38&lt;'Personal Data and Summary'!$E$14,0,($Y$5*W38)+(S38*$X$5))</f>
        <v>-437078.89301766374</v>
      </c>
      <c r="Z38" s="80">
        <f t="shared" ref="Z38:Z55" si="24">S38+W38+X38+Y38</f>
        <v>4299494.7994846972</v>
      </c>
      <c r="AB38" s="16">
        <v>104</v>
      </c>
      <c r="AC38" s="15">
        <v>4.9000000000000004</v>
      </c>
    </row>
    <row r="39" spans="2:29" x14ac:dyDescent="0.2">
      <c r="B39" s="12">
        <v>34</v>
      </c>
      <c r="C39" s="11">
        <f t="shared" ref="C39:C55" si="25">C38+1</f>
        <v>88</v>
      </c>
      <c r="D39" s="10">
        <f>IF(C39&lt;70,0,IF(C39&gt;115,1,VLOOKUP(C39,'Conversion Detail'!$AB$4:$AC$49,2)))</f>
        <v>12.7</v>
      </c>
      <c r="E39" s="81">
        <f t="shared" ref="E39:E55" si="26">H38</f>
        <v>2838883.4244769141</v>
      </c>
      <c r="F39" s="82">
        <f t="shared" si="15"/>
        <v>-223534.12791156807</v>
      </c>
      <c r="G39" s="82">
        <f t="shared" si="16"/>
        <v>183074.45075957425</v>
      </c>
      <c r="H39" s="84">
        <f t="shared" si="17"/>
        <v>2798423.7473249203</v>
      </c>
      <c r="I39" s="108">
        <f>-IF(C39&lt;'Personal Data and Summary'!$E$14,'Conversion Detail'!$I$5*'Conversion Detail'!H39,0)</f>
        <v>0</v>
      </c>
      <c r="J39" s="108">
        <f>-IF(C39&lt;'Personal Data and Summary'!$E$14,0,'Personal Data and Summary'!$E$25*H39)</f>
        <v>-221809.28493241186</v>
      </c>
      <c r="K39" s="80">
        <f t="shared" si="18"/>
        <v>2576614.4623925085</v>
      </c>
      <c r="L39" s="104"/>
      <c r="M39" s="12">
        <v>34</v>
      </c>
      <c r="N39" s="11">
        <f t="shared" ref="N39:N55" si="27">N38+1</f>
        <v>88</v>
      </c>
      <c r="O39" s="10">
        <f>IF(N39&lt;70,0,IF(N39&gt;115,1,VLOOKUP(N39,'Conversion Detail'!$AB$4:$AC$49,2)))</f>
        <v>12.7</v>
      </c>
      <c r="P39" s="81">
        <f t="shared" ref="P39:P55" si="28">S38</f>
        <v>1064581.2841788423</v>
      </c>
      <c r="Q39" s="82">
        <f t="shared" si="19"/>
        <v>-83825.297966837985</v>
      </c>
      <c r="R39" s="82">
        <f t="shared" si="20"/>
        <v>68652.919034840306</v>
      </c>
      <c r="S39" s="84">
        <f t="shared" si="21"/>
        <v>1049408.9052468445</v>
      </c>
      <c r="T39" s="81">
        <f t="shared" ref="T39:T55" si="29">W38</f>
        <v>3671992.4083235189</v>
      </c>
      <c r="U39" s="82">
        <v>0</v>
      </c>
      <c r="V39" s="82">
        <f t="shared" si="22"/>
        <v>257039.46858264634</v>
      </c>
      <c r="W39" s="84">
        <f t="shared" si="23"/>
        <v>3929031.8769061654</v>
      </c>
      <c r="X39" s="85">
        <f>-IF(N39&lt;'Personal Data and Summary'!$E$14,('Conversion Detail'!$X$5*'Conversion Detail'!W39)+S39*$X$5,0)</f>
        <v>0</v>
      </c>
      <c r="Y39" s="85">
        <f>-IF(N39&lt;'Personal Data and Summary'!$E$14,0,($Y$5*W39)+(S39*$X$5))</f>
        <v>-455371.21727824124</v>
      </c>
      <c r="Z39" s="80">
        <f t="shared" si="24"/>
        <v>4523069.5648747692</v>
      </c>
      <c r="AB39" s="16">
        <v>105</v>
      </c>
      <c r="AC39" s="15">
        <v>4.5</v>
      </c>
    </row>
    <row r="40" spans="2:29" x14ac:dyDescent="0.2">
      <c r="B40" s="12">
        <v>35</v>
      </c>
      <c r="C40" s="11">
        <f t="shared" si="25"/>
        <v>89</v>
      </c>
      <c r="D40" s="10">
        <f>IF(C40&lt;70,0,IF(C40&gt;115,1,VLOOKUP(C40,'Conversion Detail'!$AB$4:$AC$49,2)))</f>
        <v>12</v>
      </c>
      <c r="E40" s="81">
        <f t="shared" si="26"/>
        <v>2798423.7473249203</v>
      </c>
      <c r="F40" s="82">
        <f t="shared" si="15"/>
        <v>-233201.97894374336</v>
      </c>
      <c r="G40" s="82">
        <f t="shared" si="16"/>
        <v>179565.5237866824</v>
      </c>
      <c r="H40" s="84">
        <f t="shared" si="17"/>
        <v>2744787.2921678592</v>
      </c>
      <c r="I40" s="108">
        <f>-IF(C40&lt;'Personal Data and Summary'!$E$14,'Conversion Detail'!$I$5*'Conversion Detail'!H40,0)</f>
        <v>0</v>
      </c>
      <c r="J40" s="108">
        <f>-IF(C40&lt;'Personal Data and Summary'!$E$14,0,'Personal Data and Summary'!$E$25*H40)</f>
        <v>-217557.94030454062</v>
      </c>
      <c r="K40" s="80">
        <f t="shared" si="18"/>
        <v>2527229.3518633186</v>
      </c>
      <c r="L40" s="104"/>
      <c r="M40" s="12">
        <v>35</v>
      </c>
      <c r="N40" s="11">
        <f t="shared" si="27"/>
        <v>89</v>
      </c>
      <c r="O40" s="10">
        <f>IF(N40&lt;70,0,IF(N40&gt;115,1,VLOOKUP(N40,'Conversion Detail'!$AB$4:$AC$49,2)))</f>
        <v>12</v>
      </c>
      <c r="P40" s="81">
        <f t="shared" si="28"/>
        <v>1049408.9052468445</v>
      </c>
      <c r="Q40" s="82">
        <f t="shared" si="19"/>
        <v>-87450.742103903714</v>
      </c>
      <c r="R40" s="82">
        <f t="shared" si="20"/>
        <v>67337.071420005872</v>
      </c>
      <c r="S40" s="84">
        <f t="shared" si="21"/>
        <v>1029295.2345629467</v>
      </c>
      <c r="T40" s="81">
        <f t="shared" si="29"/>
        <v>3929031.8769061654</v>
      </c>
      <c r="U40" s="82">
        <v>0</v>
      </c>
      <c r="V40" s="82">
        <f t="shared" si="22"/>
        <v>275032.23138343159</v>
      </c>
      <c r="W40" s="84">
        <f t="shared" si="23"/>
        <v>4204064.1082895966</v>
      </c>
      <c r="X40" s="85">
        <f>-IF(N40&lt;'Personal Data and Summary'!$E$14,('Conversion Detail'!$X$5*'Conversion Detail'!W40)+S40*$X$5,0)</f>
        <v>0</v>
      </c>
      <c r="Y40" s="85">
        <f>-IF(N40&lt;'Personal Data and Summary'!$E$14,0,($Y$5*W40)+(S40*$X$5))</f>
        <v>-474411.89091271814</v>
      </c>
      <c r="Z40" s="80">
        <f t="shared" si="24"/>
        <v>4758947.451939825</v>
      </c>
      <c r="AB40" s="16">
        <v>106</v>
      </c>
      <c r="AC40" s="15">
        <v>4.2</v>
      </c>
    </row>
    <row r="41" spans="2:29" x14ac:dyDescent="0.2">
      <c r="B41" s="12">
        <v>36</v>
      </c>
      <c r="C41" s="11">
        <f t="shared" si="25"/>
        <v>90</v>
      </c>
      <c r="D41" s="10">
        <f>IF(C41&lt;70,0,IF(C41&gt;115,1,VLOOKUP(C41,'Conversion Detail'!$AB$4:$AC$49,2)))</f>
        <v>11.4</v>
      </c>
      <c r="E41" s="81">
        <f t="shared" si="26"/>
        <v>2744787.2921678592</v>
      </c>
      <c r="F41" s="82">
        <f t="shared" si="15"/>
        <v>-240770.81510244377</v>
      </c>
      <c r="G41" s="82">
        <f t="shared" si="16"/>
        <v>175281.1533945791</v>
      </c>
      <c r="H41" s="84">
        <f t="shared" si="17"/>
        <v>2679297.6304599945</v>
      </c>
      <c r="I41" s="108">
        <f>-IF(C41&lt;'Personal Data and Summary'!$E$14,'Conversion Detail'!$I$5*'Conversion Detail'!H41,0)</f>
        <v>0</v>
      </c>
      <c r="J41" s="108">
        <f>-IF(C41&lt;'Personal Data and Summary'!$E$14,0,'Personal Data and Summary'!$E$25*H41)</f>
        <v>-212367.0841849937</v>
      </c>
      <c r="K41" s="80">
        <f t="shared" si="18"/>
        <v>2466930.546275001</v>
      </c>
      <c r="L41" s="104"/>
      <c r="M41" s="12">
        <v>36</v>
      </c>
      <c r="N41" s="11">
        <f t="shared" si="27"/>
        <v>90</v>
      </c>
      <c r="O41" s="10">
        <f>IF(N41&lt;70,0,IF(N41&gt;115,1,VLOOKUP(N41,'Conversion Detail'!$AB$4:$AC$49,2)))</f>
        <v>11.4</v>
      </c>
      <c r="P41" s="81">
        <f t="shared" si="28"/>
        <v>1029295.2345629467</v>
      </c>
      <c r="Q41" s="82">
        <f t="shared" si="19"/>
        <v>-90289.05566341638</v>
      </c>
      <c r="R41" s="82">
        <f t="shared" si="20"/>
        <v>65730.432522967123</v>
      </c>
      <c r="S41" s="84">
        <f t="shared" si="21"/>
        <v>1004736.6114224974</v>
      </c>
      <c r="T41" s="81">
        <f t="shared" si="29"/>
        <v>4204064.1082895966</v>
      </c>
      <c r="U41" s="82">
        <v>0</v>
      </c>
      <c r="V41" s="82">
        <f t="shared" si="22"/>
        <v>294284.48758027179</v>
      </c>
      <c r="W41" s="84">
        <f t="shared" si="23"/>
        <v>4498348.5958698681</v>
      </c>
      <c r="X41" s="85">
        <f>-IF(N41&lt;'Personal Data and Summary'!$E$14,('Conversion Detail'!$X$5*'Conversion Detail'!W41)+S41*$X$5,0)</f>
        <v>0</v>
      </c>
      <c r="Y41" s="85">
        <f>-IF(N41&lt;'Personal Data and Summary'!$E$14,0,($Y$5*W41)+(S41*$X$5))</f>
        <v>-494368.82702768303</v>
      </c>
      <c r="Z41" s="80">
        <f t="shared" si="24"/>
        <v>5008716.3802646827</v>
      </c>
      <c r="AB41" s="16">
        <v>107</v>
      </c>
      <c r="AC41" s="15">
        <v>3.9</v>
      </c>
    </row>
    <row r="42" spans="2:29" x14ac:dyDescent="0.2">
      <c r="B42" s="12">
        <v>37</v>
      </c>
      <c r="C42" s="11">
        <f t="shared" si="25"/>
        <v>91</v>
      </c>
      <c r="D42" s="10">
        <f>IF(C42&lt;70,0,IF(C42&gt;115,1,VLOOKUP(C42,'Conversion Detail'!$AB$4:$AC$49,2)))</f>
        <v>10.8</v>
      </c>
      <c r="E42" s="81">
        <f t="shared" si="26"/>
        <v>2679297.6304599945</v>
      </c>
      <c r="F42" s="82">
        <f t="shared" si="15"/>
        <v>-248083.11393148097</v>
      </c>
      <c r="G42" s="82">
        <f t="shared" si="16"/>
        <v>170185.01615699599</v>
      </c>
      <c r="H42" s="84">
        <f t="shared" si="17"/>
        <v>2601399.5326855099</v>
      </c>
      <c r="I42" s="108">
        <f>-IF(C42&lt;'Personal Data and Summary'!$E$14,'Conversion Detail'!$I$5*'Conversion Detail'!H42,0)</f>
        <v>0</v>
      </c>
      <c r="J42" s="108">
        <f>-IF(C42&lt;'Personal Data and Summary'!$E$14,0,'Personal Data and Summary'!$E$25*H42)</f>
        <v>-206192.7078485041</v>
      </c>
      <c r="K42" s="80">
        <f t="shared" si="18"/>
        <v>2395206.8248370057</v>
      </c>
      <c r="L42" s="104"/>
      <c r="M42" s="12">
        <v>37</v>
      </c>
      <c r="N42" s="11">
        <f t="shared" si="27"/>
        <v>91</v>
      </c>
      <c r="O42" s="10">
        <f>IF(N42&lt;70,0,IF(N42&gt;115,1,VLOOKUP(N42,'Conversion Detail'!$AB$4:$AC$49,2)))</f>
        <v>10.8</v>
      </c>
      <c r="P42" s="81">
        <f t="shared" si="28"/>
        <v>1004736.6114224974</v>
      </c>
      <c r="Q42" s="82">
        <f t="shared" si="19"/>
        <v>-93031.167724305313</v>
      </c>
      <c r="R42" s="82">
        <f t="shared" si="20"/>
        <v>63819.381058873456</v>
      </c>
      <c r="S42" s="84">
        <f t="shared" si="21"/>
        <v>975524.82475706562</v>
      </c>
      <c r="T42" s="81">
        <f t="shared" si="29"/>
        <v>4498348.5958698681</v>
      </c>
      <c r="U42" s="82">
        <v>0</v>
      </c>
      <c r="V42" s="82">
        <f t="shared" si="22"/>
        <v>314884.40171089082</v>
      </c>
      <c r="W42" s="84">
        <f t="shared" si="23"/>
        <v>4813232.9975807592</v>
      </c>
      <c r="X42" s="85">
        <f>-IF(N42&lt;'Personal Data and Summary'!$E$14,('Conversion Detail'!$X$5*'Conversion Detail'!W42)+S42*$X$5,0)</f>
        <v>0</v>
      </c>
      <c r="Y42" s="85">
        <f>-IF(N42&lt;'Personal Data and Summary'!$E$14,0,($Y$5*W42)+(S42*$X$5))</f>
        <v>-515320.28367350594</v>
      </c>
      <c r="Z42" s="80">
        <f t="shared" si="24"/>
        <v>5273437.5386643186</v>
      </c>
      <c r="AB42" s="16">
        <v>108</v>
      </c>
      <c r="AC42" s="15">
        <v>3.7</v>
      </c>
    </row>
    <row r="43" spans="2:29" x14ac:dyDescent="0.2">
      <c r="B43" s="12">
        <v>38</v>
      </c>
      <c r="C43" s="11">
        <f t="shared" si="25"/>
        <v>92</v>
      </c>
      <c r="D43" s="10">
        <f>IF(C43&lt;70,0,IF(C43&gt;115,1,VLOOKUP(C43,'Conversion Detail'!$AB$4:$AC$49,2)))</f>
        <v>10.199999999999999</v>
      </c>
      <c r="E43" s="81">
        <f t="shared" si="26"/>
        <v>2601399.5326855099</v>
      </c>
      <c r="F43" s="82">
        <f t="shared" si="15"/>
        <v>-255039.16987112843</v>
      </c>
      <c r="G43" s="82">
        <f t="shared" si="16"/>
        <v>164245.2253970067</v>
      </c>
      <c r="H43" s="84">
        <f t="shared" si="17"/>
        <v>2510605.5882113879</v>
      </c>
      <c r="I43" s="108">
        <f>-IF(C43&lt;'Personal Data and Summary'!$E$14,'Conversion Detail'!$I$5*'Conversion Detail'!H43,0)</f>
        <v>0</v>
      </c>
      <c r="J43" s="108">
        <f>-IF(C43&lt;'Personal Data and Summary'!$E$14,0,'Personal Data and Summary'!$E$25*H43)</f>
        <v>-198996.17804516412</v>
      </c>
      <c r="K43" s="80">
        <f t="shared" si="18"/>
        <v>2311609.4101662235</v>
      </c>
      <c r="L43" s="104"/>
      <c r="M43" s="12">
        <v>38</v>
      </c>
      <c r="N43" s="11">
        <f t="shared" si="27"/>
        <v>92</v>
      </c>
      <c r="O43" s="10">
        <f>IF(N43&lt;70,0,IF(N43&gt;115,1,VLOOKUP(N43,'Conversion Detail'!$AB$4:$AC$49,2)))</f>
        <v>10.199999999999999</v>
      </c>
      <c r="P43" s="81">
        <f t="shared" si="28"/>
        <v>975524.82475706562</v>
      </c>
      <c r="Q43" s="82">
        <f t="shared" si="19"/>
        <v>-95639.688701673105</v>
      </c>
      <c r="R43" s="82">
        <f t="shared" si="20"/>
        <v>61591.959523877485</v>
      </c>
      <c r="S43" s="84">
        <f t="shared" si="21"/>
        <v>941477.09557927004</v>
      </c>
      <c r="T43" s="81">
        <f t="shared" si="29"/>
        <v>4813232.9975807592</v>
      </c>
      <c r="U43" s="82">
        <v>0</v>
      </c>
      <c r="V43" s="82">
        <f t="shared" si="22"/>
        <v>336926.30983065319</v>
      </c>
      <c r="W43" s="84">
        <f t="shared" si="23"/>
        <v>5150159.3074114127</v>
      </c>
      <c r="X43" s="85">
        <f>-IF(N43&lt;'Personal Data and Summary'!$E$14,('Conversion Detail'!$X$5*'Conversion Detail'!W43)+S43*$X$5,0)</f>
        <v>0</v>
      </c>
      <c r="Y43" s="85">
        <f>-IF(N43&lt;'Personal Data and Summary'!$E$14,0,($Y$5*W43)+(S43*$X$5))</f>
        <v>-537355.4847044982</v>
      </c>
      <c r="Z43" s="80">
        <f t="shared" si="24"/>
        <v>5554280.9182861848</v>
      </c>
      <c r="AB43" s="16">
        <v>109</v>
      </c>
      <c r="AC43" s="15">
        <v>3.4</v>
      </c>
    </row>
    <row r="44" spans="2:29" x14ac:dyDescent="0.2">
      <c r="B44" s="12">
        <v>39</v>
      </c>
      <c r="C44" s="11">
        <f t="shared" si="25"/>
        <v>93</v>
      </c>
      <c r="D44" s="10">
        <f>IF(C44&lt;70,0,IF(C44&gt;115,1,VLOOKUP(C44,'Conversion Detail'!$AB$4:$AC$49,2)))</f>
        <v>9.6</v>
      </c>
      <c r="E44" s="81">
        <f t="shared" si="26"/>
        <v>2510605.5882113879</v>
      </c>
      <c r="F44" s="82">
        <f t="shared" si="15"/>
        <v>-261521.41543868624</v>
      </c>
      <c r="G44" s="82">
        <f t="shared" si="16"/>
        <v>157435.89209408915</v>
      </c>
      <c r="H44" s="84">
        <f t="shared" si="17"/>
        <v>2406520.064866791</v>
      </c>
      <c r="I44" s="108">
        <f>-IF(C44&lt;'Personal Data and Summary'!$E$14,'Conversion Detail'!$I$5*'Conversion Detail'!H44,0)</f>
        <v>0</v>
      </c>
      <c r="J44" s="108">
        <f>-IF(C44&lt;'Personal Data and Summary'!$E$14,0,'Personal Data and Summary'!$E$25*H44)</f>
        <v>-190746.12816370837</v>
      </c>
      <c r="K44" s="80">
        <f t="shared" si="18"/>
        <v>2215773.9367030826</v>
      </c>
      <c r="L44" s="104"/>
      <c r="M44" s="12">
        <v>39</v>
      </c>
      <c r="N44" s="11">
        <f t="shared" si="27"/>
        <v>93</v>
      </c>
      <c r="O44" s="10">
        <f>IF(N44&lt;70,0,IF(N44&gt;115,1,VLOOKUP(N44,'Conversion Detail'!$AB$4:$AC$49,2)))</f>
        <v>9.6</v>
      </c>
      <c r="P44" s="81">
        <f t="shared" si="28"/>
        <v>941477.09557927004</v>
      </c>
      <c r="Q44" s="82">
        <f t="shared" si="19"/>
        <v>-98070.530789507306</v>
      </c>
      <c r="R44" s="82">
        <f t="shared" si="20"/>
        <v>59038.459535283393</v>
      </c>
      <c r="S44" s="84">
        <f t="shared" si="21"/>
        <v>902445.02432504611</v>
      </c>
      <c r="T44" s="81">
        <f t="shared" si="29"/>
        <v>5150159.3074114127</v>
      </c>
      <c r="U44" s="82">
        <v>0</v>
      </c>
      <c r="V44" s="82">
        <f t="shared" si="22"/>
        <v>360511.1515187989</v>
      </c>
      <c r="W44" s="84">
        <f t="shared" si="23"/>
        <v>5510670.4589302111</v>
      </c>
      <c r="X44" s="85">
        <f>-IF(N44&lt;'Personal Data and Summary'!$E$14,('Conversion Detail'!$X$5*'Conversion Detail'!W44)+S44*$X$5,0)</f>
        <v>0</v>
      </c>
      <c r="Y44" s="85">
        <f>-IF(N44&lt;'Personal Data and Summary'!$E$14,0,($Y$5*W44)+(S44*$X$5))</f>
        <v>-560576.37049582857</v>
      </c>
      <c r="Z44" s="80">
        <f t="shared" si="24"/>
        <v>5852539.1127594281</v>
      </c>
      <c r="AB44" s="16">
        <v>110</v>
      </c>
      <c r="AC44" s="15">
        <v>3.1</v>
      </c>
    </row>
    <row r="45" spans="2:29" x14ac:dyDescent="0.2">
      <c r="B45" s="12">
        <v>40</v>
      </c>
      <c r="C45" s="11">
        <f t="shared" si="25"/>
        <v>94</v>
      </c>
      <c r="D45" s="10">
        <f>IF(C45&lt;70,0,IF(C45&gt;115,1,VLOOKUP(C45,'Conversion Detail'!$AB$4:$AC$49,2)))</f>
        <v>9.1</v>
      </c>
      <c r="E45" s="81">
        <f t="shared" si="26"/>
        <v>2406520.064866791</v>
      </c>
      <c r="F45" s="82">
        <f t="shared" si="15"/>
        <v>-264452.75438096607</v>
      </c>
      <c r="G45" s="82">
        <f t="shared" si="16"/>
        <v>149944.71173400775</v>
      </c>
      <c r="H45" s="84">
        <f t="shared" si="17"/>
        <v>2292012.0222198325</v>
      </c>
      <c r="I45" s="108">
        <f>-IF(C45&lt;'Personal Data and Summary'!$E$14,'Conversion Detail'!$I$5*'Conversion Detail'!H45,0)</f>
        <v>0</v>
      </c>
      <c r="J45" s="108">
        <f>-IF(C45&lt;'Personal Data and Summary'!$E$14,0,'Personal Data and Summary'!$E$25*H45)</f>
        <v>-181669.96624119347</v>
      </c>
      <c r="K45" s="80">
        <f t="shared" si="18"/>
        <v>2110342.0559786391</v>
      </c>
      <c r="L45" s="104"/>
      <c r="M45" s="12">
        <v>40</v>
      </c>
      <c r="N45" s="11">
        <f t="shared" si="27"/>
        <v>94</v>
      </c>
      <c r="O45" s="10">
        <f>IF(N45&lt;70,0,IF(N45&gt;115,1,VLOOKUP(N45,'Conversion Detail'!$AB$4:$AC$49,2)))</f>
        <v>9.1</v>
      </c>
      <c r="P45" s="81">
        <f t="shared" si="28"/>
        <v>902445.02432504611</v>
      </c>
      <c r="Q45" s="82">
        <f t="shared" si="19"/>
        <v>-99169.782892862218</v>
      </c>
      <c r="R45" s="82">
        <f t="shared" si="20"/>
        <v>56229.266900252878</v>
      </c>
      <c r="S45" s="84">
        <f t="shared" si="21"/>
        <v>859504.50833243679</v>
      </c>
      <c r="T45" s="81">
        <f t="shared" si="29"/>
        <v>5510670.4589302111</v>
      </c>
      <c r="U45" s="82">
        <v>0</v>
      </c>
      <c r="V45" s="82">
        <f t="shared" si="22"/>
        <v>385746.93212511484</v>
      </c>
      <c r="W45" s="84">
        <f t="shared" si="23"/>
        <v>5896417.391055326</v>
      </c>
      <c r="X45" s="85">
        <f>-IF(N45&lt;'Personal Data and Summary'!$E$14,('Conversion Detail'!$X$5*'Conversion Detail'!W45)+S45*$X$5,0)</f>
        <v>0</v>
      </c>
      <c r="Y45" s="85">
        <f>-IF(N45&lt;'Personal Data and Summary'!$E$14,0,($Y$5*W45)+(S45*$X$5))</f>
        <v>-585261.37897276378</v>
      </c>
      <c r="Z45" s="80">
        <f t="shared" si="24"/>
        <v>6170660.5204149988</v>
      </c>
      <c r="AB45" s="16">
        <v>111</v>
      </c>
      <c r="AC45" s="15">
        <v>2.9</v>
      </c>
    </row>
    <row r="46" spans="2:29" x14ac:dyDescent="0.2">
      <c r="B46" s="12">
        <v>41</v>
      </c>
      <c r="C46" s="11">
        <f t="shared" si="25"/>
        <v>95</v>
      </c>
      <c r="D46" s="10">
        <f>IF(C46&lt;70,0,IF(C46&gt;115,1,VLOOKUP(C46,'Conversion Detail'!$AB$4:$AC$49,2)))</f>
        <v>8.6</v>
      </c>
      <c r="E46" s="81">
        <f t="shared" si="26"/>
        <v>2292012.0222198325</v>
      </c>
      <c r="F46" s="82">
        <f t="shared" si="15"/>
        <v>-266513.02583951544</v>
      </c>
      <c r="G46" s="82">
        <f t="shared" si="16"/>
        <v>141784.92974662222</v>
      </c>
      <c r="H46" s="84">
        <f t="shared" si="17"/>
        <v>2167283.9261269392</v>
      </c>
      <c r="I46" s="108">
        <f>-IF(C46&lt;'Personal Data and Summary'!$E$14,'Conversion Detail'!$I$5*'Conversion Detail'!H46,0)</f>
        <v>0</v>
      </c>
      <c r="J46" s="108">
        <f>-IF(C46&lt;'Personal Data and Summary'!$E$14,0,'Personal Data and Summary'!$E$25*H46)</f>
        <v>-171783.74017132385</v>
      </c>
      <c r="K46" s="80">
        <f t="shared" si="18"/>
        <v>1995500.1859556155</v>
      </c>
      <c r="L46" s="104"/>
      <c r="M46" s="12">
        <v>41</v>
      </c>
      <c r="N46" s="11">
        <f t="shared" si="27"/>
        <v>95</v>
      </c>
      <c r="O46" s="10">
        <f>IF(N46&lt;70,0,IF(N46&gt;115,1,VLOOKUP(N46,'Conversion Detail'!$AB$4:$AC$49,2)))</f>
        <v>8.6</v>
      </c>
      <c r="P46" s="81">
        <f t="shared" si="28"/>
        <v>859504.50833243679</v>
      </c>
      <c r="Q46" s="82">
        <f t="shared" si="19"/>
        <v>-99942.384689818238</v>
      </c>
      <c r="R46" s="82">
        <f t="shared" si="20"/>
        <v>53169.348654983303</v>
      </c>
      <c r="S46" s="84">
        <f t="shared" si="21"/>
        <v>812731.47229760187</v>
      </c>
      <c r="T46" s="81">
        <f t="shared" si="29"/>
        <v>5896417.391055326</v>
      </c>
      <c r="U46" s="82">
        <v>0</v>
      </c>
      <c r="V46" s="82">
        <f t="shared" si="22"/>
        <v>412749.21737387287</v>
      </c>
      <c r="W46" s="84">
        <f t="shared" si="23"/>
        <v>6309166.6084291991</v>
      </c>
      <c r="X46" s="85">
        <f>-IF(N46&lt;'Personal Data and Summary'!$E$14,('Conversion Detail'!$X$5*'Conversion Detail'!W46)+S46*$X$5,0)</f>
        <v>0</v>
      </c>
      <c r="Y46" s="85">
        <f>-IF(N46&lt;'Personal Data and Summary'!$E$14,0,($Y$5*W46)+(S46*$X$5))</f>
        <v>-611560.94180940173</v>
      </c>
      <c r="Z46" s="80">
        <f t="shared" si="24"/>
        <v>6510337.1389173986</v>
      </c>
      <c r="AB46" s="16">
        <v>112</v>
      </c>
      <c r="AC46" s="15">
        <v>2.6</v>
      </c>
    </row>
    <row r="47" spans="2:29" x14ac:dyDescent="0.2">
      <c r="B47" s="12">
        <v>42</v>
      </c>
      <c r="C47" s="11">
        <f t="shared" si="25"/>
        <v>96</v>
      </c>
      <c r="D47" s="10">
        <f>IF(C47&lt;70,0,IF(C47&gt;115,1,VLOOKUP(C47,'Conversion Detail'!$AB$4:$AC$49,2)))</f>
        <v>8.1</v>
      </c>
      <c r="E47" s="81">
        <f t="shared" si="26"/>
        <v>2167283.9261269392</v>
      </c>
      <c r="F47" s="82">
        <f t="shared" si="15"/>
        <v>-267565.91680579499</v>
      </c>
      <c r="G47" s="82">
        <f t="shared" si="16"/>
        <v>132980.26065248012</v>
      </c>
      <c r="H47" s="84">
        <f t="shared" si="17"/>
        <v>2032698.2699736245</v>
      </c>
      <c r="I47" s="108">
        <f>-IF(C47&lt;'Personal Data and Summary'!$E$14,'Conversion Detail'!$I$5*'Conversion Detail'!H47,0)</f>
        <v>0</v>
      </c>
      <c r="J47" s="108">
        <f>-IF(C47&lt;'Personal Data and Summary'!$E$14,0,'Personal Data and Summary'!$E$25*H47)</f>
        <v>-161116.18198537623</v>
      </c>
      <c r="K47" s="80">
        <f t="shared" si="18"/>
        <v>1871582.0879882483</v>
      </c>
      <c r="L47" s="104"/>
      <c r="M47" s="12">
        <v>42</v>
      </c>
      <c r="N47" s="11">
        <f t="shared" si="27"/>
        <v>96</v>
      </c>
      <c r="O47" s="10">
        <f>IF(N47&lt;70,0,IF(N47&gt;115,1,VLOOKUP(N47,'Conversion Detail'!$AB$4:$AC$49,2)))</f>
        <v>8.1</v>
      </c>
      <c r="P47" s="81">
        <f t="shared" si="28"/>
        <v>812731.47229760187</v>
      </c>
      <c r="Q47" s="82">
        <f t="shared" si="19"/>
        <v>-100337.21880217307</v>
      </c>
      <c r="R47" s="82">
        <f t="shared" si="20"/>
        <v>49867.597744680024</v>
      </c>
      <c r="S47" s="84">
        <f t="shared" si="21"/>
        <v>762261.85124010884</v>
      </c>
      <c r="T47" s="81">
        <f t="shared" si="29"/>
        <v>6309166.6084291991</v>
      </c>
      <c r="U47" s="82">
        <v>0</v>
      </c>
      <c r="V47" s="82">
        <f t="shared" si="22"/>
        <v>441641.66259004397</v>
      </c>
      <c r="W47" s="84">
        <f t="shared" si="23"/>
        <v>6750808.2710192427</v>
      </c>
      <c r="X47" s="85">
        <f>-IF(N47&lt;'Personal Data and Summary'!$E$14,('Conversion Detail'!$X$5*'Conversion Detail'!W47)+S47*$X$5,0)</f>
        <v>0</v>
      </c>
      <c r="Y47" s="85">
        <f>-IF(N47&lt;'Personal Data and Summary'!$E$14,0,($Y$5*W47)+(S47*$X$5))</f>
        <v>-639643.52349174907</v>
      </c>
      <c r="Z47" s="80">
        <f t="shared" si="24"/>
        <v>6873426.5987676028</v>
      </c>
      <c r="AB47" s="16">
        <v>113</v>
      </c>
      <c r="AC47" s="15">
        <v>2.4</v>
      </c>
    </row>
    <row r="48" spans="2:29" x14ac:dyDescent="0.2">
      <c r="B48" s="12">
        <v>43</v>
      </c>
      <c r="C48" s="11">
        <f t="shared" si="25"/>
        <v>97</v>
      </c>
      <c r="D48" s="10">
        <f>IF(C48&lt;70,0,IF(C48&gt;115,1,VLOOKUP(C48,'Conversion Detail'!$AB$4:$AC$49,2)))</f>
        <v>7.6</v>
      </c>
      <c r="E48" s="81">
        <f t="shared" si="26"/>
        <v>2032698.2699736245</v>
      </c>
      <c r="F48" s="82">
        <f t="shared" si="15"/>
        <v>-267460.29868074006</v>
      </c>
      <c r="G48" s="82">
        <f t="shared" si="16"/>
        <v>123566.65799050193</v>
      </c>
      <c r="H48" s="84">
        <f t="shared" si="17"/>
        <v>1888804.6292833865</v>
      </c>
      <c r="I48" s="108">
        <f>-IF(C48&lt;'Personal Data and Summary'!$E$14,'Conversion Detail'!$I$5*'Conversion Detail'!H48,0)</f>
        <v>0</v>
      </c>
      <c r="J48" s="108">
        <f>-IF(C48&lt;'Personal Data and Summary'!$E$14,0,'Personal Data and Summary'!$E$25*H48)</f>
        <v>-149710.85226062196</v>
      </c>
      <c r="K48" s="80">
        <f t="shared" si="18"/>
        <v>1739093.7770227646</v>
      </c>
      <c r="L48" s="104"/>
      <c r="M48" s="12">
        <v>43</v>
      </c>
      <c r="N48" s="11">
        <f t="shared" si="27"/>
        <v>97</v>
      </c>
      <c r="O48" s="10">
        <f>IF(N48&lt;70,0,IF(N48&gt;115,1,VLOOKUP(N48,'Conversion Detail'!$AB$4:$AC$49,2)))</f>
        <v>7.6</v>
      </c>
      <c r="P48" s="81">
        <f t="shared" si="28"/>
        <v>762261.85124010884</v>
      </c>
      <c r="Q48" s="82">
        <f t="shared" si="19"/>
        <v>-100297.61200527748</v>
      </c>
      <c r="R48" s="82">
        <f t="shared" si="20"/>
        <v>46337.496746438206</v>
      </c>
      <c r="S48" s="84">
        <f t="shared" si="21"/>
        <v>708301.73598126962</v>
      </c>
      <c r="T48" s="81">
        <f t="shared" si="29"/>
        <v>6750808.2710192427</v>
      </c>
      <c r="U48" s="82">
        <v>0</v>
      </c>
      <c r="V48" s="82">
        <f t="shared" si="22"/>
        <v>472556.57897134701</v>
      </c>
      <c r="W48" s="84">
        <f t="shared" si="23"/>
        <v>7223364.8499905895</v>
      </c>
      <c r="X48" s="85">
        <f>-IF(N48&lt;'Personal Data and Summary'!$E$14,('Conversion Detail'!$X$5*'Conversion Detail'!W48)+S48*$X$5,0)</f>
        <v>0</v>
      </c>
      <c r="Y48" s="85">
        <f>-IF(N48&lt;'Personal Data and Summary'!$E$14,0,($Y$5*W48)+(S48*$X$5))</f>
        <v>-669697.69905669417</v>
      </c>
      <c r="Z48" s="80">
        <f t="shared" si="24"/>
        <v>7261968.886915165</v>
      </c>
      <c r="AB48" s="16">
        <v>114</v>
      </c>
      <c r="AC48" s="15">
        <v>2.1</v>
      </c>
    </row>
    <row r="49" spans="2:29" ht="13.5" thickBot="1" x14ac:dyDescent="0.25">
      <c r="B49" s="12">
        <v>44</v>
      </c>
      <c r="C49" s="11">
        <f t="shared" si="25"/>
        <v>98</v>
      </c>
      <c r="D49" s="10">
        <f>IF(C49&lt;70,0,IF(C49&gt;115,1,VLOOKUP(C49,'Conversion Detail'!$AB$4:$AC$49,2)))</f>
        <v>7.1</v>
      </c>
      <c r="E49" s="81">
        <f t="shared" si="26"/>
        <v>1888804.6292833865</v>
      </c>
      <c r="F49" s="82">
        <f t="shared" si="15"/>
        <v>-266028.82102582912</v>
      </c>
      <c r="G49" s="82">
        <f t="shared" si="16"/>
        <v>113594.30657802903</v>
      </c>
      <c r="H49" s="84">
        <f t="shared" si="17"/>
        <v>1736370.1148355864</v>
      </c>
      <c r="I49" s="108">
        <f>-IF(C49&lt;'Personal Data and Summary'!$E$14,'Conversion Detail'!$I$5*'Conversion Detail'!H49,0)</f>
        <v>0</v>
      </c>
      <c r="J49" s="108">
        <f>-IF(C49&lt;'Personal Data and Summary'!$E$14,0,'Personal Data and Summary'!$E$25*H49)</f>
        <v>-137628.55390212388</v>
      </c>
      <c r="K49" s="80">
        <f t="shared" si="18"/>
        <v>1598741.5609334626</v>
      </c>
      <c r="L49" s="104"/>
      <c r="M49" s="12">
        <v>44</v>
      </c>
      <c r="N49" s="11">
        <f t="shared" si="27"/>
        <v>98</v>
      </c>
      <c r="O49" s="10">
        <f>IF(N49&lt;70,0,IF(N49&gt;115,1,VLOOKUP(N49,'Conversion Detail'!$AB$4:$AC$49,2)))</f>
        <v>7.1</v>
      </c>
      <c r="P49" s="81">
        <f t="shared" si="28"/>
        <v>708301.73598126962</v>
      </c>
      <c r="Q49" s="82">
        <f t="shared" si="19"/>
        <v>-99760.80788468587</v>
      </c>
      <c r="R49" s="82">
        <f t="shared" si="20"/>
        <v>42597.86496676087</v>
      </c>
      <c r="S49" s="84">
        <f t="shared" si="21"/>
        <v>651138.79306334467</v>
      </c>
      <c r="T49" s="81">
        <f t="shared" si="29"/>
        <v>7223364.8499905895</v>
      </c>
      <c r="U49" s="82">
        <v>0</v>
      </c>
      <c r="V49" s="82">
        <f t="shared" si="22"/>
        <v>505635.53949934134</v>
      </c>
      <c r="W49" s="84">
        <f t="shared" si="23"/>
        <v>7729000.3894899311</v>
      </c>
      <c r="X49" s="85">
        <f>-IF(N49&lt;'Personal Data and Summary'!$E$14,('Conversion Detail'!$X$5*'Conversion Detail'!W49)+S49*$X$5,0)</f>
        <v>0</v>
      </c>
      <c r="Y49" s="85">
        <f>-IF(N49&lt;'Personal Data and Summary'!$E$14,0,($Y$5*W49)+(S49*$X$5))</f>
        <v>-701934.45467189245</v>
      </c>
      <c r="Z49" s="80">
        <f t="shared" si="24"/>
        <v>7678204.7278813832</v>
      </c>
      <c r="AB49" s="14">
        <v>115</v>
      </c>
      <c r="AC49" s="13">
        <v>1.9</v>
      </c>
    </row>
    <row r="50" spans="2:29" x14ac:dyDescent="0.2">
      <c r="B50" s="12">
        <v>45</v>
      </c>
      <c r="C50" s="11">
        <f t="shared" si="25"/>
        <v>99</v>
      </c>
      <c r="D50" s="10">
        <f>IF(C50&lt;70,0,IF(C50&gt;115,1,VLOOKUP(C50,'Conversion Detail'!$AB$4:$AC$49,2)))</f>
        <v>6.7</v>
      </c>
      <c r="E50" s="81">
        <f t="shared" si="26"/>
        <v>1736370.1148355864</v>
      </c>
      <c r="F50" s="82">
        <f t="shared" si="15"/>
        <v>-259159.71863217707</v>
      </c>
      <c r="G50" s="82">
        <f t="shared" si="16"/>
        <v>103404.72773423867</v>
      </c>
      <c r="H50" s="84">
        <f t="shared" si="17"/>
        <v>1580615.123937648</v>
      </c>
      <c r="I50" s="108">
        <f>-IF(C50&lt;'Personal Data and Summary'!$E$14,'Conversion Detail'!$I$5*'Conversion Detail'!H50,0)</f>
        <v>0</v>
      </c>
      <c r="J50" s="108">
        <f>-IF(C50&lt;'Personal Data and Summary'!$E$14,0,'Personal Data and Summary'!$E$25*H50)</f>
        <v>-125283.06720135128</v>
      </c>
      <c r="K50" s="80">
        <f t="shared" si="18"/>
        <v>1455332.0567362967</v>
      </c>
      <c r="L50" s="104"/>
      <c r="M50" s="12">
        <v>45</v>
      </c>
      <c r="N50" s="11">
        <f t="shared" si="27"/>
        <v>99</v>
      </c>
      <c r="O50" s="10">
        <f>IF(N50&lt;70,0,IF(N50&gt;115,1,VLOOKUP(N50,'Conversion Detail'!$AB$4:$AC$49,2)))</f>
        <v>6.7</v>
      </c>
      <c r="P50" s="81">
        <f t="shared" si="28"/>
        <v>651138.79306334467</v>
      </c>
      <c r="Q50" s="82">
        <f t="shared" si="19"/>
        <v>-97184.894487066369</v>
      </c>
      <c r="R50" s="82">
        <f t="shared" si="20"/>
        <v>38776.772900339478</v>
      </c>
      <c r="S50" s="84">
        <f t="shared" si="21"/>
        <v>592730.67147661769</v>
      </c>
      <c r="T50" s="81">
        <f t="shared" si="29"/>
        <v>7729000.3894899311</v>
      </c>
      <c r="U50" s="82">
        <v>0</v>
      </c>
      <c r="V50" s="82">
        <f t="shared" si="22"/>
        <v>541030.02726429526</v>
      </c>
      <c r="W50" s="84">
        <f t="shared" si="23"/>
        <v>8270030.4167542262</v>
      </c>
      <c r="X50" s="85">
        <f>-IF(N50&lt;'Personal Data and Summary'!$E$14,('Conversion Detail'!$X$5*'Conversion Detail'!W50)+S50*$X$5,0)</f>
        <v>0</v>
      </c>
      <c r="Y50" s="85">
        <f>-IF(N50&lt;'Personal Data and Summary'!$E$14,0,($Y$5*W50)+(S50*$X$5))</f>
        <v>-736805.8548837587</v>
      </c>
      <c r="Z50" s="80">
        <f t="shared" si="24"/>
        <v>8125955.2333470862</v>
      </c>
    </row>
    <row r="51" spans="2:29" x14ac:dyDescent="0.2">
      <c r="B51" s="12">
        <v>46</v>
      </c>
      <c r="C51" s="11">
        <f t="shared" si="25"/>
        <v>100</v>
      </c>
      <c r="D51" s="10">
        <f>IF(C51&lt;70,0,IF(C51&gt;115,1,VLOOKUP(C51,'Conversion Detail'!$AB$4:$AC$49,2)))</f>
        <v>6.3</v>
      </c>
      <c r="E51" s="81">
        <f t="shared" si="26"/>
        <v>1580615.123937648</v>
      </c>
      <c r="F51" s="82">
        <f t="shared" si="15"/>
        <v>-250891.2895139124</v>
      </c>
      <c r="G51" s="82">
        <f t="shared" si="16"/>
        <v>93080.668409661506</v>
      </c>
      <c r="H51" s="84">
        <f t="shared" si="17"/>
        <v>1422804.5028333971</v>
      </c>
      <c r="I51" s="108">
        <f>-IF(C51&lt;'Personal Data and Summary'!$E$14,'Conversion Detail'!$I$5*'Conversion Detail'!H51,0)</f>
        <v>0</v>
      </c>
      <c r="J51" s="108">
        <f>-IF(C51&lt;'Personal Data and Summary'!$E$14,0,'Personal Data and Summary'!$E$25*H51)</f>
        <v>-112774.64668235922</v>
      </c>
      <c r="K51" s="80">
        <f t="shared" si="18"/>
        <v>1310029.8561510378</v>
      </c>
      <c r="L51" s="104"/>
      <c r="M51" s="12">
        <v>46</v>
      </c>
      <c r="N51" s="11">
        <f t="shared" si="27"/>
        <v>100</v>
      </c>
      <c r="O51" s="10">
        <f>IF(N51&lt;70,0,IF(N51&gt;115,1,VLOOKUP(N51,'Conversion Detail'!$AB$4:$AC$49,2)))</f>
        <v>6.3</v>
      </c>
      <c r="P51" s="81">
        <f t="shared" si="28"/>
        <v>592730.67147661769</v>
      </c>
      <c r="Q51" s="82">
        <f t="shared" si="19"/>
        <v>-94084.233567717092</v>
      </c>
      <c r="R51" s="82">
        <f t="shared" si="20"/>
        <v>34905.250653623043</v>
      </c>
      <c r="S51" s="84">
        <f t="shared" si="21"/>
        <v>533551.68856252369</v>
      </c>
      <c r="T51" s="81">
        <f t="shared" si="29"/>
        <v>8270030.4167542262</v>
      </c>
      <c r="U51" s="82">
        <v>0</v>
      </c>
      <c r="V51" s="82">
        <f t="shared" si="22"/>
        <v>578902.12917279592</v>
      </c>
      <c r="W51" s="84">
        <f t="shared" si="23"/>
        <v>8848932.5459270217</v>
      </c>
      <c r="X51" s="85">
        <f>-IF(N51&lt;'Personal Data and Summary'!$E$14,('Conversion Detail'!$X$5*'Conversion Detail'!W51)+S51*$X$5,0)</f>
        <v>0</v>
      </c>
      <c r="Y51" s="85">
        <f>-IF(N51&lt;'Personal Data and Summary'!$E$14,0,($Y$5*W51)+(S51*$X$5))</f>
        <v>-774573.34300484415</v>
      </c>
      <c r="Z51" s="80">
        <f t="shared" si="24"/>
        <v>8607910.8914847001</v>
      </c>
    </row>
    <row r="52" spans="2:29" x14ac:dyDescent="0.2">
      <c r="B52" s="12">
        <v>47</v>
      </c>
      <c r="C52" s="11">
        <f t="shared" si="25"/>
        <v>101</v>
      </c>
      <c r="D52" s="10">
        <f>IF(C52&lt;70,0,IF(C52&gt;115,1,VLOOKUP(C52,'Conversion Detail'!$AB$4:$AC$49,2)))</f>
        <v>5.9</v>
      </c>
      <c r="E52" s="81">
        <f t="shared" si="26"/>
        <v>1422804.5028333971</v>
      </c>
      <c r="F52" s="82">
        <f t="shared" si="15"/>
        <v>-241153.30556498255</v>
      </c>
      <c r="G52" s="82">
        <f t="shared" si="16"/>
        <v>82715.58380878903</v>
      </c>
      <c r="H52" s="84">
        <f t="shared" si="17"/>
        <v>1264366.7810772036</v>
      </c>
      <c r="I52" s="108">
        <f>-IF(C52&lt;'Personal Data and Summary'!$E$14,'Conversion Detail'!$I$5*'Conversion Detail'!H52,0)</f>
        <v>0</v>
      </c>
      <c r="J52" s="108">
        <f>-IF(C52&lt;'Personal Data and Summary'!$E$14,0,'Personal Data and Summary'!$E$25*H52)</f>
        <v>-100216.52077213718</v>
      </c>
      <c r="K52" s="80">
        <f t="shared" si="18"/>
        <v>1164150.2603050664</v>
      </c>
      <c r="L52" s="104"/>
      <c r="M52" s="12">
        <v>47</v>
      </c>
      <c r="N52" s="11">
        <f t="shared" si="27"/>
        <v>101</v>
      </c>
      <c r="O52" s="10">
        <f>IF(N52&lt;70,0,IF(N52&gt;115,1,VLOOKUP(N52,'Conversion Detail'!$AB$4:$AC$49,2)))</f>
        <v>5.9</v>
      </c>
      <c r="P52" s="81">
        <f t="shared" si="28"/>
        <v>533551.68856252369</v>
      </c>
      <c r="Q52" s="82">
        <f t="shared" si="19"/>
        <v>-90432.489586868411</v>
      </c>
      <c r="R52" s="82">
        <f t="shared" si="20"/>
        <v>31018.343928295872</v>
      </c>
      <c r="S52" s="84">
        <f t="shared" si="21"/>
        <v>474137.54290395114</v>
      </c>
      <c r="T52" s="81">
        <f t="shared" si="29"/>
        <v>8848932.5459270217</v>
      </c>
      <c r="U52" s="82">
        <v>0</v>
      </c>
      <c r="V52" s="82">
        <f t="shared" si="22"/>
        <v>619425.27821489156</v>
      </c>
      <c r="W52" s="84">
        <f t="shared" si="23"/>
        <v>9468357.824141914</v>
      </c>
      <c r="X52" s="85">
        <f>-IF(N52&lt;'Personal Data and Summary'!$E$14,('Conversion Detail'!$X$5*'Conversion Detail'!W52)+S52*$X$5,0)</f>
        <v>0</v>
      </c>
      <c r="Y52" s="85">
        <f>-IF(N52&lt;'Personal Data and Summary'!$E$14,0,($Y$5*W52)+(S52*$X$5))</f>
        <v>-815520.52869678847</v>
      </c>
      <c r="Z52" s="80">
        <f t="shared" si="24"/>
        <v>9126974.838349076</v>
      </c>
    </row>
    <row r="53" spans="2:29" x14ac:dyDescent="0.2">
      <c r="B53" s="12">
        <v>48</v>
      </c>
      <c r="C53" s="11">
        <f t="shared" si="25"/>
        <v>102</v>
      </c>
      <c r="D53" s="10">
        <f>IF(C53&lt;70,0,IF(C53&gt;115,1,VLOOKUP(C53,'Conversion Detail'!$AB$4:$AC$49,2)))</f>
        <v>5.5</v>
      </c>
      <c r="E53" s="81">
        <f t="shared" si="26"/>
        <v>1264366.7810772036</v>
      </c>
      <c r="F53" s="82">
        <f t="shared" si="15"/>
        <v>-229884.8692867643</v>
      </c>
      <c r="G53" s="82">
        <f t="shared" si="16"/>
        <v>72413.733825330753</v>
      </c>
      <c r="H53" s="84">
        <f t="shared" si="17"/>
        <v>1106895.64561577</v>
      </c>
      <c r="I53" s="108">
        <f>-IF(C53&lt;'Personal Data and Summary'!$E$14,'Conversion Detail'!$I$5*'Conversion Detail'!H53,0)</f>
        <v>0</v>
      </c>
      <c r="J53" s="108">
        <f>-IF(C53&lt;'Personal Data and Summary'!$E$14,0,'Personal Data and Summary'!$E$25*H53)</f>
        <v>-87735.008639607375</v>
      </c>
      <c r="K53" s="80">
        <f t="shared" si="18"/>
        <v>1019160.6369761627</v>
      </c>
      <c r="L53" s="104"/>
      <c r="M53" s="12">
        <v>48</v>
      </c>
      <c r="N53" s="11">
        <f t="shared" si="27"/>
        <v>102</v>
      </c>
      <c r="O53" s="10">
        <f>IF(N53&lt;70,0,IF(N53&gt;115,1,VLOOKUP(N53,'Conversion Detail'!$AB$4:$AC$49,2)))</f>
        <v>5.5</v>
      </c>
      <c r="P53" s="81">
        <f t="shared" si="28"/>
        <v>474137.54290395114</v>
      </c>
      <c r="Q53" s="82">
        <f t="shared" si="19"/>
        <v>-86206.825982536568</v>
      </c>
      <c r="R53" s="82">
        <f t="shared" si="20"/>
        <v>27155.150184499023</v>
      </c>
      <c r="S53" s="84">
        <f t="shared" si="21"/>
        <v>415085.86710591364</v>
      </c>
      <c r="T53" s="81">
        <f t="shared" si="29"/>
        <v>9468357.824141914</v>
      </c>
      <c r="U53" s="82">
        <v>0</v>
      </c>
      <c r="V53" s="82">
        <f t="shared" si="22"/>
        <v>662785.04768993403</v>
      </c>
      <c r="W53" s="84">
        <f t="shared" si="23"/>
        <v>10131142.871831847</v>
      </c>
      <c r="X53" s="85">
        <f>-IF(N53&lt;'Personal Data and Summary'!$E$14,('Conversion Detail'!$X$5*'Conversion Detail'!W53)+S53*$X$5,0)</f>
        <v>0</v>
      </c>
      <c r="Y53" s="85">
        <f>-IF(N53&lt;'Personal Data and Summary'!$E$14,0,($Y$5*W53)+(S53*$X$5))</f>
        <v>-859954.22606313741</v>
      </c>
      <c r="Z53" s="80">
        <f t="shared" si="24"/>
        <v>9686274.5128746238</v>
      </c>
    </row>
    <row r="54" spans="2:29" x14ac:dyDescent="0.2">
      <c r="B54" s="12">
        <v>49</v>
      </c>
      <c r="C54" s="11">
        <f t="shared" si="25"/>
        <v>103</v>
      </c>
      <c r="D54" s="10">
        <f>IF(C54&lt;70,0,IF(C54&gt;115,1,VLOOKUP(C54,'Conversion Detail'!$AB$4:$AC$49,2)))</f>
        <v>5.2</v>
      </c>
      <c r="E54" s="81">
        <f t="shared" si="26"/>
        <v>1106895.64561577</v>
      </c>
      <c r="F54" s="82">
        <f t="shared" si="15"/>
        <v>-212864.54723380192</v>
      </c>
      <c r="G54" s="82">
        <f t="shared" si="16"/>
        <v>62582.176886737776</v>
      </c>
      <c r="H54" s="84">
        <f t="shared" si="17"/>
        <v>956613.27526870591</v>
      </c>
      <c r="I54" s="108">
        <f>-IF(C54&lt;'Personal Data and Summary'!$E$14,'Conversion Detail'!$I$5*'Conversion Detail'!H54,0)</f>
        <v>0</v>
      </c>
      <c r="J54" s="108">
        <f>-IF(C54&lt;'Personal Data and Summary'!$E$14,0,'Personal Data and Summary'!$E$25*H54)</f>
        <v>-75823.294005076066</v>
      </c>
      <c r="K54" s="80">
        <f t="shared" si="18"/>
        <v>880789.98126362986</v>
      </c>
      <c r="L54" s="104"/>
      <c r="M54" s="12">
        <v>49</v>
      </c>
      <c r="N54" s="11">
        <f t="shared" si="27"/>
        <v>103</v>
      </c>
      <c r="O54" s="10">
        <f>IF(N54&lt;70,0,IF(N54&gt;115,1,VLOOKUP(N54,'Conversion Detail'!$AB$4:$AC$49,2)))</f>
        <v>5.2</v>
      </c>
      <c r="P54" s="81">
        <f t="shared" si="28"/>
        <v>415085.86710591364</v>
      </c>
      <c r="Q54" s="82">
        <f t="shared" si="19"/>
        <v>-79824.205212675704</v>
      </c>
      <c r="R54" s="82">
        <f t="shared" si="20"/>
        <v>23468.316332526661</v>
      </c>
      <c r="S54" s="84">
        <f t="shared" si="21"/>
        <v>358729.97822576464</v>
      </c>
      <c r="T54" s="81">
        <f t="shared" si="29"/>
        <v>10131142.871831847</v>
      </c>
      <c r="U54" s="82">
        <v>0</v>
      </c>
      <c r="V54" s="82">
        <f t="shared" si="22"/>
        <v>709180.00102822937</v>
      </c>
      <c r="W54" s="84">
        <f t="shared" si="23"/>
        <v>10840322.872860076</v>
      </c>
      <c r="X54" s="85">
        <f>-IF(N54&lt;'Personal Data and Summary'!$E$14,('Conversion Detail'!$X$5*'Conversion Detail'!W54)+S54*$X$5,0)</f>
        <v>0</v>
      </c>
      <c r="Y54" s="85">
        <f>-IF(N54&lt;'Personal Data and Summary'!$E$14,0,($Y$5*W54)+(S54*$X$5))</f>
        <v>-908435.07162250264</v>
      </c>
      <c r="Z54" s="80">
        <f t="shared" si="24"/>
        <v>10290617.779463338</v>
      </c>
    </row>
    <row r="55" spans="2:29" x14ac:dyDescent="0.2">
      <c r="B55" s="9">
        <v>50</v>
      </c>
      <c r="C55" s="8">
        <f t="shared" si="25"/>
        <v>104</v>
      </c>
      <c r="D55" s="7">
        <f>IF(C55&lt;70,0,IF(C55&gt;115,1,VLOOKUP(C55,'Conversion Detail'!$AB$4:$AC$49,2)))</f>
        <v>4.9000000000000004</v>
      </c>
      <c r="E55" s="86">
        <f t="shared" si="26"/>
        <v>956613.27526870591</v>
      </c>
      <c r="F55" s="87">
        <f t="shared" si="15"/>
        <v>-195227.19903442977</v>
      </c>
      <c r="G55" s="87">
        <f t="shared" si="16"/>
        <v>53297.02533639934</v>
      </c>
      <c r="H55" s="88">
        <f t="shared" si="17"/>
        <v>814683.1015706755</v>
      </c>
      <c r="I55" s="108">
        <f>-IF(C55&lt;'Personal Data and Summary'!$E$14,'Conversion Detail'!$I$5*'Conversion Detail'!H55,0)</f>
        <v>0</v>
      </c>
      <c r="J55" s="108">
        <f>-IF(C55&lt;'Personal Data and Summary'!$E$14,0,'Personal Data and Summary'!$E$25*H55)</f>
        <v>-64573.593037384177</v>
      </c>
      <c r="K55" s="80">
        <f t="shared" si="18"/>
        <v>750109.50853329129</v>
      </c>
      <c r="L55" s="104"/>
      <c r="M55" s="9">
        <v>50</v>
      </c>
      <c r="N55" s="8">
        <f t="shared" si="27"/>
        <v>104</v>
      </c>
      <c r="O55" s="7">
        <f>IF(N55&lt;70,0,IF(N55&gt;115,1,VLOOKUP(N55,'Conversion Detail'!$AB$4:$AC$49,2)))</f>
        <v>4.9000000000000004</v>
      </c>
      <c r="P55" s="86">
        <f t="shared" si="28"/>
        <v>358729.97822576464</v>
      </c>
      <c r="Q55" s="87">
        <f t="shared" si="19"/>
        <v>-73210.199637911152</v>
      </c>
      <c r="R55" s="87">
        <f t="shared" si="20"/>
        <v>19986.384501149747</v>
      </c>
      <c r="S55" s="88">
        <f t="shared" si="21"/>
        <v>305506.16308900324</v>
      </c>
      <c r="T55" s="86">
        <f t="shared" si="29"/>
        <v>10840322.872860076</v>
      </c>
      <c r="U55" s="87">
        <v>0</v>
      </c>
      <c r="V55" s="87">
        <f t="shared" si="22"/>
        <v>758822.60110020544</v>
      </c>
      <c r="W55" s="88">
        <f t="shared" si="23"/>
        <v>11599145.47396028</v>
      </c>
      <c r="X55" s="85">
        <f>-IF(N55&lt;'Personal Data and Summary'!$E$14,('Conversion Detail'!$X$5*'Conversion Detail'!W55)+S55*$X$5,0)</f>
        <v>0</v>
      </c>
      <c r="Y55" s="85">
        <f>-IF(N55&lt;'Personal Data and Summary'!$E$14,0,($Y$5*W55)+(S55*$X$5))</f>
        <v>-961280.32653584227</v>
      </c>
      <c r="Z55" s="80">
        <f t="shared" si="24"/>
        <v>10943371.310513442</v>
      </c>
    </row>
    <row r="59" spans="2:29" ht="15" x14ac:dyDescent="0.25">
      <c r="N59" s="106"/>
      <c r="O59" s="106"/>
      <c r="P59" s="106"/>
      <c r="Q59" s="106"/>
      <c r="R59" s="106"/>
      <c r="S59" s="106"/>
      <c r="T59" s="106"/>
      <c r="U59" s="101"/>
      <c r="V59" s="101"/>
    </row>
    <row r="60" spans="2:29" x14ac:dyDescent="0.2">
      <c r="N60" s="102"/>
      <c r="O60" s="102"/>
      <c r="P60" s="102"/>
      <c r="Q60" s="102"/>
      <c r="R60" s="102"/>
      <c r="S60" s="102"/>
      <c r="T60" s="102"/>
      <c r="U60" s="102"/>
      <c r="V60" s="102"/>
    </row>
    <row r="61" spans="2:29" x14ac:dyDescent="0.2">
      <c r="N61" s="102"/>
      <c r="O61" s="107"/>
      <c r="P61" s="107"/>
      <c r="Q61" s="107"/>
      <c r="R61" s="107"/>
      <c r="S61" s="107"/>
      <c r="T61" s="107"/>
      <c r="U61" s="107"/>
      <c r="V61" s="102"/>
    </row>
    <row r="62" spans="2:29" x14ac:dyDescent="0.2">
      <c r="N62" s="104"/>
      <c r="O62" s="104"/>
      <c r="P62" s="104"/>
      <c r="Q62" s="104"/>
      <c r="R62" s="104"/>
      <c r="S62" s="104"/>
      <c r="T62" s="104"/>
      <c r="U62" s="104"/>
      <c r="V62" s="104"/>
    </row>
    <row r="63" spans="2:29" x14ac:dyDescent="0.2">
      <c r="N63" s="104"/>
      <c r="O63" s="104"/>
      <c r="P63" s="104"/>
      <c r="Q63" s="104"/>
      <c r="R63" s="104"/>
      <c r="S63" s="104"/>
      <c r="T63" s="104"/>
      <c r="U63" s="104"/>
      <c r="V63" s="104"/>
    </row>
    <row r="64" spans="2:29" x14ac:dyDescent="0.2">
      <c r="N64" s="104"/>
      <c r="O64" s="104"/>
      <c r="P64" s="104"/>
      <c r="Q64" s="104"/>
      <c r="R64" s="104"/>
      <c r="S64" s="104"/>
      <c r="T64" s="104"/>
      <c r="U64" s="104"/>
      <c r="V64" s="104"/>
    </row>
    <row r="65" spans="14:22" x14ac:dyDescent="0.2">
      <c r="N65" s="104"/>
      <c r="O65" s="104"/>
      <c r="P65" s="104"/>
      <c r="Q65" s="104"/>
      <c r="R65" s="104"/>
      <c r="S65" s="104"/>
      <c r="T65" s="104"/>
      <c r="U65" s="104"/>
      <c r="V65" s="104"/>
    </row>
    <row r="66" spans="14:22" x14ac:dyDescent="0.2"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4:22" x14ac:dyDescent="0.2">
      <c r="N67" s="104"/>
      <c r="O67" s="104"/>
      <c r="P67" s="104"/>
      <c r="Q67" s="104"/>
      <c r="R67" s="104"/>
      <c r="S67" s="104"/>
      <c r="T67" s="104"/>
      <c r="U67" s="104"/>
      <c r="V67" s="104"/>
    </row>
    <row r="68" spans="14:22" x14ac:dyDescent="0.2">
      <c r="N68" s="104"/>
      <c r="O68" s="104"/>
      <c r="P68" s="104"/>
      <c r="Q68" s="104"/>
      <c r="R68" s="104"/>
      <c r="S68" s="104"/>
      <c r="T68" s="104"/>
      <c r="U68" s="104"/>
      <c r="V68" s="104"/>
    </row>
    <row r="69" spans="14:22" x14ac:dyDescent="0.2">
      <c r="N69" s="104"/>
      <c r="O69" s="104"/>
      <c r="P69" s="104"/>
      <c r="Q69" s="104"/>
      <c r="R69" s="104"/>
      <c r="S69" s="104"/>
      <c r="T69" s="104"/>
      <c r="U69" s="104"/>
      <c r="V69" s="104"/>
    </row>
    <row r="70" spans="14:22" x14ac:dyDescent="0.2">
      <c r="N70" s="104"/>
      <c r="O70" s="104"/>
      <c r="P70" s="104"/>
      <c r="Q70" s="104"/>
      <c r="R70" s="104"/>
      <c r="S70" s="104"/>
      <c r="T70" s="104"/>
      <c r="U70" s="104"/>
      <c r="V70" s="104"/>
    </row>
    <row r="71" spans="14:22" x14ac:dyDescent="0.2">
      <c r="N71" s="104"/>
      <c r="O71" s="104"/>
      <c r="P71" s="104"/>
      <c r="Q71" s="104"/>
      <c r="R71" s="104"/>
      <c r="S71" s="104"/>
      <c r="T71" s="104"/>
      <c r="U71" s="104"/>
      <c r="V71" s="104"/>
    </row>
    <row r="72" spans="14:22" x14ac:dyDescent="0.2">
      <c r="N72" s="104"/>
      <c r="O72" s="104"/>
      <c r="P72" s="104"/>
      <c r="Q72" s="104"/>
      <c r="R72" s="104"/>
      <c r="S72" s="104"/>
      <c r="T72" s="104"/>
      <c r="U72" s="104"/>
      <c r="V72" s="104"/>
    </row>
    <row r="73" spans="14:22" x14ac:dyDescent="0.2">
      <c r="N73" s="104"/>
      <c r="O73" s="104"/>
      <c r="P73" s="104"/>
      <c r="Q73" s="104"/>
      <c r="R73" s="104"/>
      <c r="S73" s="104"/>
      <c r="T73" s="104"/>
      <c r="U73" s="104"/>
      <c r="V73" s="104"/>
    </row>
    <row r="74" spans="14:22" x14ac:dyDescent="0.2">
      <c r="N74" s="104"/>
      <c r="O74" s="104"/>
      <c r="P74" s="104"/>
      <c r="Q74" s="104"/>
      <c r="R74" s="104"/>
      <c r="S74" s="104"/>
      <c r="T74" s="104"/>
      <c r="U74" s="104"/>
      <c r="V74" s="104"/>
    </row>
    <row r="75" spans="14:22" x14ac:dyDescent="0.2">
      <c r="N75" s="104"/>
      <c r="O75" s="104"/>
      <c r="P75" s="104"/>
      <c r="Q75" s="104"/>
      <c r="R75" s="104"/>
      <c r="S75" s="104"/>
      <c r="T75" s="104"/>
      <c r="U75" s="104"/>
      <c r="V75" s="104"/>
    </row>
    <row r="76" spans="14:22" x14ac:dyDescent="0.2">
      <c r="N76" s="104"/>
      <c r="O76" s="104"/>
      <c r="P76" s="104"/>
      <c r="Q76" s="104"/>
      <c r="R76" s="104"/>
      <c r="S76" s="104"/>
      <c r="T76" s="104"/>
      <c r="U76" s="104"/>
      <c r="V76" s="104"/>
    </row>
    <row r="77" spans="14:22" x14ac:dyDescent="0.2">
      <c r="N77" s="104"/>
      <c r="O77" s="104"/>
      <c r="P77" s="104"/>
      <c r="Q77" s="104"/>
      <c r="R77" s="104"/>
      <c r="S77" s="104"/>
      <c r="T77" s="104"/>
      <c r="U77" s="104"/>
      <c r="V77" s="104"/>
    </row>
    <row r="78" spans="14:22" x14ac:dyDescent="0.2">
      <c r="N78" s="104"/>
      <c r="O78" s="104"/>
      <c r="P78" s="104"/>
      <c r="Q78" s="104"/>
      <c r="R78" s="104"/>
      <c r="S78" s="104"/>
      <c r="T78" s="104"/>
      <c r="U78" s="104"/>
      <c r="V78" s="104"/>
    </row>
    <row r="79" spans="14:22" x14ac:dyDescent="0.2">
      <c r="N79" s="104"/>
      <c r="O79" s="104"/>
      <c r="P79" s="104"/>
      <c r="Q79" s="104"/>
      <c r="R79" s="104"/>
      <c r="S79" s="104"/>
      <c r="T79" s="104"/>
      <c r="U79" s="104"/>
      <c r="V79" s="104"/>
    </row>
    <row r="80" spans="14:22" x14ac:dyDescent="0.2">
      <c r="N80" s="104"/>
      <c r="O80" s="104"/>
      <c r="P80" s="104"/>
      <c r="Q80" s="104"/>
      <c r="R80" s="104"/>
      <c r="S80" s="104"/>
      <c r="T80" s="104"/>
      <c r="U80" s="104"/>
      <c r="V80" s="104"/>
    </row>
    <row r="81" spans="14:22" x14ac:dyDescent="0.2">
      <c r="N81" s="104"/>
      <c r="O81" s="104"/>
      <c r="P81" s="104"/>
      <c r="Q81" s="104"/>
      <c r="R81" s="104"/>
      <c r="S81" s="104"/>
      <c r="T81" s="104"/>
      <c r="U81" s="104"/>
      <c r="V81" s="104"/>
    </row>
    <row r="82" spans="14:22" x14ac:dyDescent="0.2">
      <c r="N82" s="104"/>
      <c r="O82" s="104"/>
      <c r="P82" s="104"/>
      <c r="Q82" s="104"/>
      <c r="R82" s="104"/>
      <c r="S82" s="104"/>
      <c r="T82" s="104"/>
      <c r="U82" s="104"/>
      <c r="V82" s="104"/>
    </row>
    <row r="83" spans="14:22" x14ac:dyDescent="0.2">
      <c r="N83" s="104"/>
      <c r="O83" s="104"/>
      <c r="P83" s="104"/>
      <c r="Q83" s="104"/>
      <c r="R83" s="104"/>
      <c r="S83" s="104"/>
      <c r="T83" s="104"/>
      <c r="U83" s="104"/>
      <c r="V83" s="104"/>
    </row>
    <row r="84" spans="14:22" x14ac:dyDescent="0.2">
      <c r="N84" s="104"/>
      <c r="O84" s="104"/>
      <c r="P84" s="104"/>
      <c r="Q84" s="104"/>
      <c r="R84" s="104"/>
      <c r="S84" s="104"/>
      <c r="T84" s="104"/>
      <c r="U84" s="104"/>
      <c r="V84" s="104"/>
    </row>
    <row r="85" spans="14:22" x14ac:dyDescent="0.2">
      <c r="N85" s="104"/>
      <c r="O85" s="104"/>
      <c r="P85" s="104"/>
      <c r="Q85" s="104"/>
      <c r="R85" s="104"/>
      <c r="S85" s="104"/>
      <c r="T85" s="104"/>
      <c r="U85" s="104"/>
      <c r="V85" s="104"/>
    </row>
    <row r="86" spans="14:22" x14ac:dyDescent="0.2">
      <c r="N86" s="104"/>
      <c r="O86" s="104"/>
      <c r="P86" s="104"/>
      <c r="Q86" s="104"/>
      <c r="R86" s="104"/>
      <c r="S86" s="104"/>
      <c r="T86" s="104"/>
      <c r="U86" s="104"/>
      <c r="V86" s="104"/>
    </row>
    <row r="87" spans="14:22" x14ac:dyDescent="0.2">
      <c r="N87" s="104"/>
      <c r="O87" s="104"/>
      <c r="P87" s="104"/>
      <c r="Q87" s="104"/>
      <c r="R87" s="104"/>
      <c r="S87" s="104"/>
      <c r="T87" s="104"/>
      <c r="U87" s="104"/>
      <c r="V87" s="104"/>
    </row>
    <row r="88" spans="14:22" x14ac:dyDescent="0.2">
      <c r="N88" s="104"/>
      <c r="O88" s="104"/>
      <c r="P88" s="104"/>
      <c r="Q88" s="104"/>
      <c r="R88" s="104"/>
      <c r="S88" s="104"/>
      <c r="T88" s="104"/>
      <c r="U88" s="104"/>
      <c r="V88" s="104"/>
    </row>
    <row r="89" spans="14:22" x14ac:dyDescent="0.2">
      <c r="N89" s="104"/>
      <c r="O89" s="104"/>
      <c r="P89" s="104"/>
      <c r="Q89" s="104"/>
      <c r="R89" s="104"/>
      <c r="S89" s="104"/>
      <c r="T89" s="104"/>
      <c r="U89" s="104"/>
      <c r="V89" s="104"/>
    </row>
    <row r="90" spans="14:22" x14ac:dyDescent="0.2">
      <c r="N90" s="104"/>
      <c r="O90" s="104"/>
      <c r="P90" s="104"/>
      <c r="Q90" s="104"/>
      <c r="R90" s="104"/>
      <c r="S90" s="104"/>
      <c r="T90" s="104"/>
      <c r="U90" s="104"/>
      <c r="V90" s="104"/>
    </row>
    <row r="91" spans="14:22" x14ac:dyDescent="0.2">
      <c r="N91" s="104"/>
      <c r="O91" s="104"/>
      <c r="P91" s="104"/>
      <c r="Q91" s="104"/>
      <c r="R91" s="104"/>
      <c r="S91" s="104"/>
      <c r="T91" s="104"/>
      <c r="U91" s="104"/>
      <c r="V91" s="104"/>
    </row>
    <row r="92" spans="14:22" x14ac:dyDescent="0.2">
      <c r="N92" s="104"/>
      <c r="O92" s="104"/>
      <c r="P92" s="104"/>
      <c r="Q92" s="104"/>
      <c r="R92" s="104"/>
      <c r="S92" s="104"/>
      <c r="T92" s="104"/>
      <c r="U92" s="104"/>
      <c r="V92" s="104"/>
    </row>
    <row r="93" spans="14:22" x14ac:dyDescent="0.2">
      <c r="N93" s="104"/>
      <c r="O93" s="104"/>
      <c r="P93" s="104"/>
      <c r="Q93" s="104"/>
      <c r="R93" s="104"/>
      <c r="S93" s="104"/>
      <c r="T93" s="104"/>
      <c r="U93" s="104"/>
      <c r="V93" s="104"/>
    </row>
    <row r="94" spans="14:22" x14ac:dyDescent="0.2">
      <c r="N94" s="104"/>
      <c r="O94" s="104"/>
      <c r="P94" s="104"/>
      <c r="Q94" s="104"/>
      <c r="R94" s="104"/>
      <c r="S94" s="104"/>
      <c r="T94" s="104"/>
      <c r="U94" s="104"/>
      <c r="V94" s="104"/>
    </row>
    <row r="95" spans="14:22" x14ac:dyDescent="0.2">
      <c r="N95" s="104"/>
      <c r="O95" s="104"/>
      <c r="P95" s="104"/>
      <c r="Q95" s="104"/>
      <c r="R95" s="104"/>
      <c r="S95" s="104"/>
      <c r="T95" s="104"/>
      <c r="U95" s="104"/>
      <c r="V95" s="104"/>
    </row>
    <row r="96" spans="14:22" x14ac:dyDescent="0.2">
      <c r="N96" s="104"/>
      <c r="O96" s="104"/>
      <c r="P96" s="104"/>
      <c r="Q96" s="104"/>
      <c r="R96" s="104"/>
      <c r="S96" s="104"/>
      <c r="T96" s="104"/>
      <c r="U96" s="104"/>
      <c r="V96" s="104"/>
    </row>
    <row r="97" spans="14:22" x14ac:dyDescent="0.2">
      <c r="N97" s="104"/>
      <c r="O97" s="104"/>
      <c r="P97" s="104"/>
      <c r="Q97" s="104"/>
      <c r="R97" s="104"/>
      <c r="S97" s="104"/>
      <c r="T97" s="104"/>
      <c r="U97" s="104"/>
      <c r="V97" s="104"/>
    </row>
    <row r="98" spans="14:22" x14ac:dyDescent="0.2">
      <c r="N98" s="104"/>
      <c r="O98" s="104"/>
      <c r="P98" s="104"/>
      <c r="Q98" s="104"/>
      <c r="R98" s="104"/>
      <c r="S98" s="104"/>
      <c r="T98" s="104"/>
      <c r="U98" s="104"/>
      <c r="V98" s="104"/>
    </row>
    <row r="99" spans="14:22" x14ac:dyDescent="0.2">
      <c r="N99" s="104"/>
      <c r="O99" s="104"/>
      <c r="P99" s="104"/>
      <c r="Q99" s="104"/>
      <c r="R99" s="104"/>
      <c r="S99" s="104"/>
      <c r="T99" s="104"/>
      <c r="U99" s="104"/>
      <c r="V99" s="104"/>
    </row>
    <row r="100" spans="14:22" x14ac:dyDescent="0.2">
      <c r="N100" s="104"/>
      <c r="O100" s="104"/>
      <c r="P100" s="104"/>
      <c r="Q100" s="104"/>
      <c r="R100" s="104"/>
      <c r="S100" s="104"/>
      <c r="T100" s="104"/>
      <c r="U100" s="104"/>
      <c r="V100" s="104"/>
    </row>
    <row r="101" spans="14:22" x14ac:dyDescent="0.2">
      <c r="N101" s="104"/>
      <c r="O101" s="104"/>
      <c r="P101" s="104"/>
      <c r="Q101" s="104"/>
      <c r="R101" s="104"/>
      <c r="S101" s="104"/>
      <c r="T101" s="104"/>
      <c r="U101" s="104"/>
      <c r="V101" s="104"/>
    </row>
    <row r="102" spans="14:22" x14ac:dyDescent="0.2">
      <c r="N102" s="104"/>
      <c r="O102" s="104"/>
      <c r="P102" s="104"/>
      <c r="Q102" s="104"/>
      <c r="R102" s="104"/>
      <c r="S102" s="104"/>
      <c r="T102" s="104"/>
      <c r="U102" s="104"/>
      <c r="V102" s="104"/>
    </row>
    <row r="103" spans="14:22" x14ac:dyDescent="0.2">
      <c r="N103" s="104"/>
      <c r="O103" s="104"/>
      <c r="P103" s="104"/>
      <c r="Q103" s="104"/>
      <c r="R103" s="104"/>
      <c r="S103" s="104"/>
      <c r="T103" s="104"/>
      <c r="U103" s="104"/>
      <c r="V103" s="104"/>
    </row>
    <row r="104" spans="14:22" x14ac:dyDescent="0.2">
      <c r="N104" s="104"/>
      <c r="O104" s="104"/>
      <c r="P104" s="104"/>
      <c r="Q104" s="104"/>
      <c r="R104" s="104"/>
      <c r="S104" s="104"/>
      <c r="T104" s="104"/>
      <c r="U104" s="104"/>
      <c r="V104" s="104"/>
    </row>
    <row r="105" spans="14:22" x14ac:dyDescent="0.2">
      <c r="N105" s="104"/>
      <c r="O105" s="104"/>
      <c r="P105" s="104"/>
      <c r="Q105" s="104"/>
      <c r="R105" s="104"/>
      <c r="S105" s="104"/>
      <c r="T105" s="104"/>
      <c r="U105" s="104"/>
      <c r="V105" s="104"/>
    </row>
    <row r="106" spans="14:22" x14ac:dyDescent="0.2">
      <c r="N106" s="104"/>
      <c r="O106" s="104"/>
      <c r="P106" s="104"/>
      <c r="Q106" s="104"/>
      <c r="R106" s="104"/>
      <c r="S106" s="104"/>
      <c r="T106" s="104"/>
      <c r="U106" s="104"/>
      <c r="V106" s="104"/>
    </row>
    <row r="107" spans="14:22" x14ac:dyDescent="0.2">
      <c r="N107" s="104"/>
      <c r="O107" s="104"/>
      <c r="P107" s="104"/>
      <c r="Q107" s="104"/>
      <c r="R107" s="104"/>
      <c r="S107" s="104"/>
      <c r="T107" s="104"/>
      <c r="U107" s="104"/>
      <c r="V107" s="104"/>
    </row>
    <row r="108" spans="14:22" x14ac:dyDescent="0.2">
      <c r="N108" s="104"/>
      <c r="O108" s="104"/>
      <c r="P108" s="104"/>
      <c r="Q108" s="104"/>
      <c r="R108" s="104"/>
      <c r="S108" s="104"/>
      <c r="T108" s="104"/>
      <c r="U108" s="104"/>
      <c r="V108" s="104"/>
    </row>
    <row r="109" spans="14:22" x14ac:dyDescent="0.2">
      <c r="N109" s="104"/>
      <c r="O109" s="104"/>
      <c r="P109" s="104"/>
      <c r="Q109" s="104"/>
      <c r="R109" s="104"/>
      <c r="S109" s="104"/>
      <c r="T109" s="104"/>
      <c r="U109" s="104"/>
      <c r="V109" s="104"/>
    </row>
    <row r="110" spans="14:22" x14ac:dyDescent="0.2">
      <c r="N110" s="104"/>
      <c r="O110" s="104"/>
      <c r="P110" s="104"/>
      <c r="Q110" s="104"/>
      <c r="R110" s="104"/>
      <c r="S110" s="104"/>
      <c r="T110" s="104"/>
      <c r="U110" s="104"/>
      <c r="V110" s="104"/>
    </row>
    <row r="111" spans="14:22" x14ac:dyDescent="0.2">
      <c r="N111" s="104"/>
      <c r="O111" s="104"/>
      <c r="P111" s="104"/>
      <c r="Q111" s="104"/>
      <c r="R111" s="104"/>
      <c r="S111" s="104"/>
      <c r="T111" s="104"/>
      <c r="U111" s="104"/>
      <c r="V111" s="104"/>
    </row>
  </sheetData>
  <sheetProtection algorithmName="SHA-512" hashValue="lTS2r2hhN37hoe9qE5PjJ54fbiePhRmBXImb/EWJCVE+DvPVW6ET8dNI6rSpiBxEUiEOSc0kgKpL8/h9tXYHCA==" saltValue="zyJ11lZH/qu/tdGOsGiROQ==" spinCount="100000" sheet="1" objects="1" scenarios="1"/>
  <mergeCells count="5">
    <mergeCell ref="T3:W3"/>
    <mergeCell ref="E3:H3"/>
    <mergeCell ref="P3:S3"/>
    <mergeCell ref="J3:J4"/>
    <mergeCell ref="Y3:Y4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CE889-C8EB-4C2D-8663-A92D43FFD033}">
  <dimension ref="A1:P30"/>
  <sheetViews>
    <sheetView topLeftCell="G1" zoomScale="104" workbookViewId="0">
      <selection activeCell="A15" sqref="A15"/>
    </sheetView>
  </sheetViews>
  <sheetFormatPr defaultColWidth="27.28515625" defaultRowHeight="12.75" x14ac:dyDescent="0.2"/>
  <cols>
    <col min="1" max="1" width="27.28515625" style="46"/>
    <col min="2" max="2" width="8.28515625" style="46" bestFit="1" customWidth="1"/>
    <col min="3" max="3" width="10.85546875" style="46" bestFit="1" customWidth="1"/>
    <col min="4" max="4" width="14.5703125" style="46" customWidth="1"/>
    <col min="5" max="5" width="27.28515625" style="46" customWidth="1"/>
    <col min="6" max="6" width="9.85546875" style="46" bestFit="1" customWidth="1"/>
    <col min="7" max="7" width="14.7109375" style="46" bestFit="1" customWidth="1"/>
    <col min="8" max="8" width="17.85546875" style="46" bestFit="1" customWidth="1"/>
    <col min="9" max="9" width="5.7109375" style="46" customWidth="1"/>
    <col min="10" max="10" width="8.28515625" style="46" bestFit="1" customWidth="1"/>
    <col min="11" max="11" width="8.85546875" style="46" bestFit="1" customWidth="1"/>
    <col min="12" max="12" width="9.140625" style="46" bestFit="1" customWidth="1"/>
    <col min="13" max="13" width="26.85546875" style="46" bestFit="1" customWidth="1"/>
    <col min="14" max="14" width="9.85546875" style="46" bestFit="1" customWidth="1"/>
    <col min="15" max="15" width="14.7109375" style="46" bestFit="1" customWidth="1"/>
    <col min="16" max="16384" width="27.28515625" style="46"/>
  </cols>
  <sheetData>
    <row r="1" spans="1:16" ht="13.5" thickBot="1" x14ac:dyDescent="0.25"/>
    <row r="2" spans="1:16" ht="13.5" thickBot="1" x14ac:dyDescent="0.25">
      <c r="B2" s="233" t="s">
        <v>38</v>
      </c>
      <c r="C2" s="234"/>
      <c r="D2" s="234"/>
      <c r="E2" s="235"/>
      <c r="F2" s="109" t="s">
        <v>13</v>
      </c>
      <c r="G2" s="110">
        <f>'Personal Data and Summary'!E5</f>
        <v>50000</v>
      </c>
      <c r="H2" s="123">
        <f>'Personal Data and Summary'!E5+'Personal Data and Summary'!E8</f>
        <v>550000</v>
      </c>
      <c r="J2" s="236" t="s">
        <v>56</v>
      </c>
      <c r="K2" s="237"/>
      <c r="L2" s="237"/>
      <c r="M2" s="238"/>
      <c r="N2" s="109" t="s">
        <v>13</v>
      </c>
      <c r="O2" s="110">
        <f>'Personal Data and Summary'!E5</f>
        <v>50000</v>
      </c>
      <c r="P2" s="139">
        <f>'Personal Data and Summary'!E5+'Personal Data and Summary'!E8</f>
        <v>550000</v>
      </c>
    </row>
    <row r="3" spans="1:16" x14ac:dyDescent="0.2">
      <c r="B3" s="5" t="s">
        <v>62</v>
      </c>
      <c r="C3" s="231" t="s">
        <v>75</v>
      </c>
      <c r="D3" s="232"/>
      <c r="E3" s="124" t="s">
        <v>60</v>
      </c>
      <c r="F3" s="124" t="s">
        <v>59</v>
      </c>
      <c r="G3" s="3" t="s">
        <v>58</v>
      </c>
      <c r="H3" s="140" t="s">
        <v>57</v>
      </c>
      <c r="I3" s="141"/>
      <c r="J3" s="5" t="s">
        <v>62</v>
      </c>
      <c r="K3" s="231" t="s">
        <v>61</v>
      </c>
      <c r="L3" s="232"/>
      <c r="M3" s="4" t="s">
        <v>60</v>
      </c>
      <c r="N3" s="4" t="s">
        <v>59</v>
      </c>
      <c r="O3" s="135" t="s">
        <v>58</v>
      </c>
      <c r="P3" s="140" t="s">
        <v>57</v>
      </c>
    </row>
    <row r="4" spans="1:16" x14ac:dyDescent="0.2">
      <c r="B4" s="111">
        <v>0.1</v>
      </c>
      <c r="C4" s="129">
        <f>'Federal Data'!B4</f>
        <v>0</v>
      </c>
      <c r="D4" s="131">
        <f>'Federal Data'!C4</f>
        <v>9700</v>
      </c>
      <c r="E4" s="125" t="s">
        <v>55</v>
      </c>
      <c r="F4" s="127" t="str">
        <f t="shared" ref="F4:F10" si="0">_xlfn.IFS($G$2&gt;D4,"Yes",AND($G$2&gt;=C4,$G$2&lt;=D4),"Middle",$G$2&lt;C4,"No")</f>
        <v>Yes</v>
      </c>
      <c r="G4" s="113">
        <f>_xlfn.IFS(F4="Yes",(D4-D3)*B4,F4="Middle",B4*(G$2-D3),F4="No",0)</f>
        <v>970</v>
      </c>
      <c r="H4" s="114">
        <f>_xlfn.IFS(F4="Yes",(D4-D3)*B4,F4="Middle",B4*(H$2-D3),F4="No",0)</f>
        <v>970</v>
      </c>
      <c r="I4" s="142"/>
      <c r="J4" s="120">
        <v>0.1</v>
      </c>
      <c r="K4" s="133">
        <f>'Federal Data'!B14</f>
        <v>0</v>
      </c>
      <c r="L4" s="134">
        <f>'Federal Data'!C14</f>
        <v>19400</v>
      </c>
      <c r="M4" s="125" t="s">
        <v>55</v>
      </c>
      <c r="N4" s="112" t="str">
        <f t="shared" ref="N4:N10" si="1">_xlfn.IFS($O$2&gt;L4,"Yes",AND($O$2&gt;=K4,$O$2&lt;=L4),"Middle",$O$2&lt;K4,"No")</f>
        <v>Yes</v>
      </c>
      <c r="O4" s="136">
        <f t="shared" ref="O4:O10" si="2">_xlfn.IFS(N4="Yes",(L4-L3)*J4,N4="Middle",J4*($O$2-L3),N4="No",0)</f>
        <v>1940</v>
      </c>
      <c r="P4" s="114">
        <f>_xlfn.IFS(N4="Yes",(L4-L3)*J4,N4="Middle",J4*(P$2-L3),N4="No",0)</f>
        <v>1940</v>
      </c>
    </row>
    <row r="5" spans="1:16" ht="25.5" x14ac:dyDescent="0.2">
      <c r="B5" s="158">
        <v>0.12</v>
      </c>
      <c r="C5" s="159">
        <f>'Federal Data'!B5</f>
        <v>9701</v>
      </c>
      <c r="D5" s="160">
        <f>'Federal Data'!C5</f>
        <v>39475</v>
      </c>
      <c r="E5" s="161" t="s">
        <v>74</v>
      </c>
      <c r="F5" s="162" t="str">
        <f t="shared" si="0"/>
        <v>Yes</v>
      </c>
      <c r="G5" s="163">
        <f t="shared" ref="G5:G10" si="3">_xlfn.IFS(F5="Yes",(D5-D4)*B5,F5="Middle",B5*($G$2-D4),F5="No",0)</f>
        <v>3573</v>
      </c>
      <c r="H5" s="164">
        <f>_xlfn.IFS(F5="Yes",(D5-D4)*B5,F5="Middle",B5*(H$2-D4),F5="No",0)</f>
        <v>3573</v>
      </c>
      <c r="I5" s="142"/>
      <c r="J5" s="165">
        <v>0.12</v>
      </c>
      <c r="K5" s="166">
        <f>'Federal Data'!B15</f>
        <v>19401</v>
      </c>
      <c r="L5" s="167">
        <f>'Federal Data'!C15</f>
        <v>78950</v>
      </c>
      <c r="M5" s="161" t="s">
        <v>73</v>
      </c>
      <c r="N5" s="42" t="str">
        <f t="shared" si="1"/>
        <v>Middle</v>
      </c>
      <c r="O5" s="168">
        <f t="shared" si="2"/>
        <v>3672</v>
      </c>
      <c r="P5" s="164">
        <f>_xlfn.IFS(N5="Yes",(L5-L4)*J5,N5="Middle",J5*(P$2-L4),N5="No",0)</f>
        <v>63672</v>
      </c>
    </row>
    <row r="6" spans="1:16" ht="25.5" x14ac:dyDescent="0.2">
      <c r="B6" s="115">
        <v>0.22</v>
      </c>
      <c r="C6" s="130">
        <f>'Federal Data'!B6</f>
        <v>39476</v>
      </c>
      <c r="D6" s="132">
        <f>'Federal Data'!C6</f>
        <v>84200</v>
      </c>
      <c r="E6" s="126" t="s">
        <v>72</v>
      </c>
      <c r="F6" s="128" t="str">
        <f t="shared" si="0"/>
        <v>Middle</v>
      </c>
      <c r="G6" s="116">
        <f t="shared" si="3"/>
        <v>2315.5</v>
      </c>
      <c r="H6" s="117">
        <f>_xlfn.IFS(F6="Yes",(D6-D5)*B6,F6="Middle",B6*(H$2-D5),F6="No",0)</f>
        <v>112315.5</v>
      </c>
      <c r="I6" s="142"/>
      <c r="J6" s="120">
        <v>0.22</v>
      </c>
      <c r="K6" s="133">
        <f>'Federal Data'!B16</f>
        <v>78951</v>
      </c>
      <c r="L6" s="134">
        <f>'Federal Data'!C16</f>
        <v>168400</v>
      </c>
      <c r="M6" s="125" t="s">
        <v>71</v>
      </c>
      <c r="N6" s="112" t="str">
        <f t="shared" si="1"/>
        <v>No</v>
      </c>
      <c r="O6" s="136">
        <f t="shared" si="2"/>
        <v>0</v>
      </c>
      <c r="P6" s="114">
        <f>_xlfn.IFS(N6="Yes",(L6-L5)*J6,N6="Middle",J6*(P$2-L5),N6="No",0)</f>
        <v>0</v>
      </c>
    </row>
    <row r="7" spans="1:16" ht="25.5" x14ac:dyDescent="0.2">
      <c r="B7" s="158">
        <v>0.24</v>
      </c>
      <c r="C7" s="159">
        <f>'Federal Data'!B7</f>
        <v>84201</v>
      </c>
      <c r="D7" s="160">
        <f>'Federal Data'!C7</f>
        <v>160725</v>
      </c>
      <c r="E7" s="161" t="s">
        <v>70</v>
      </c>
      <c r="F7" s="162" t="str">
        <f t="shared" si="0"/>
        <v>No</v>
      </c>
      <c r="G7" s="163">
        <f t="shared" si="3"/>
        <v>0</v>
      </c>
      <c r="H7" s="164">
        <f>_xlfn.IFS(F7="Yes",(D7-D6)*B7,F7="Middle",B7*(H$2-D6),F7="No",0)</f>
        <v>0</v>
      </c>
      <c r="I7" s="142"/>
      <c r="J7" s="165">
        <v>0.24</v>
      </c>
      <c r="K7" s="166">
        <f>'Federal Data'!B17</f>
        <v>168401</v>
      </c>
      <c r="L7" s="167">
        <f>'Federal Data'!C17</f>
        <v>321450</v>
      </c>
      <c r="M7" s="161" t="s">
        <v>69</v>
      </c>
      <c r="N7" s="42" t="str">
        <f t="shared" si="1"/>
        <v>No</v>
      </c>
      <c r="O7" s="168">
        <f t="shared" si="2"/>
        <v>0</v>
      </c>
      <c r="P7" s="164">
        <f>_xlfn.IFS(N7="Yes",(L7-L6)*J7,N7="Middle",J7*(P$2-L6),N7="No",0)</f>
        <v>0</v>
      </c>
    </row>
    <row r="8" spans="1:16" ht="25.5" x14ac:dyDescent="0.2">
      <c r="B8" s="115">
        <v>0.32</v>
      </c>
      <c r="C8" s="130">
        <f>'Federal Data'!B8</f>
        <v>160726</v>
      </c>
      <c r="D8" s="132">
        <f>'Federal Data'!C8</f>
        <v>204100</v>
      </c>
      <c r="E8" s="126" t="s">
        <v>68</v>
      </c>
      <c r="F8" s="128" t="str">
        <f t="shared" si="0"/>
        <v>No</v>
      </c>
      <c r="G8" s="116">
        <f t="shared" si="3"/>
        <v>0</v>
      </c>
      <c r="H8" s="117">
        <f>_xlfn.IFS(F8="Yes",(D8-C7)*B8,F8="Middle",B8*(H$2-C7),F8="No",0)</f>
        <v>0</v>
      </c>
      <c r="I8" s="142"/>
      <c r="J8" s="120">
        <v>0.32</v>
      </c>
      <c r="K8" s="133">
        <f>'Federal Data'!B18</f>
        <v>321451</v>
      </c>
      <c r="L8" s="134">
        <f>'Federal Data'!C18</f>
        <v>408200</v>
      </c>
      <c r="M8" s="125" t="s">
        <v>67</v>
      </c>
      <c r="N8" s="112" t="str">
        <f t="shared" si="1"/>
        <v>No</v>
      </c>
      <c r="O8" s="136">
        <f t="shared" si="2"/>
        <v>0</v>
      </c>
      <c r="P8" s="114">
        <f>_xlfn.IFS(N8="Yes",(L8-K7)*J8,N8="Middle",J8*(P$2-K7),N8="No",0)</f>
        <v>0</v>
      </c>
    </row>
    <row r="9" spans="1:16" ht="25.5" x14ac:dyDescent="0.2">
      <c r="B9" s="158">
        <v>0.35</v>
      </c>
      <c r="C9" s="159">
        <f>'Federal Data'!B9</f>
        <v>204101</v>
      </c>
      <c r="D9" s="160">
        <f>'Federal Data'!C9</f>
        <v>510300</v>
      </c>
      <c r="E9" s="161" t="s">
        <v>66</v>
      </c>
      <c r="F9" s="162" t="str">
        <f t="shared" si="0"/>
        <v>No</v>
      </c>
      <c r="G9" s="163">
        <f t="shared" si="3"/>
        <v>0</v>
      </c>
      <c r="H9" s="164">
        <f>_xlfn.IFS(F9="Yes",(D9-C8)*B9,F9="Middle",B9*(H$2-C8),F9="No",0)</f>
        <v>0</v>
      </c>
      <c r="I9" s="142"/>
      <c r="J9" s="165">
        <v>0.35</v>
      </c>
      <c r="K9" s="166">
        <f>'Federal Data'!B19</f>
        <v>408201</v>
      </c>
      <c r="L9" s="167">
        <f>'Federal Data'!C19</f>
        <v>612350</v>
      </c>
      <c r="M9" s="161" t="s">
        <v>65</v>
      </c>
      <c r="N9" s="42" t="str">
        <f t="shared" si="1"/>
        <v>No</v>
      </c>
      <c r="O9" s="168">
        <f t="shared" si="2"/>
        <v>0</v>
      </c>
      <c r="P9" s="164">
        <f>_xlfn.IFS(N9="Yes",(L9-K8)*J9,N9="Middle",J9*(P$2-K8),N9="No",0)</f>
        <v>0</v>
      </c>
    </row>
    <row r="10" spans="1:16" ht="26.25" thickBot="1" x14ac:dyDescent="0.25">
      <c r="B10" s="115">
        <v>0.37</v>
      </c>
      <c r="C10" s="130">
        <f>'Federal Data'!B10</f>
        <v>510301</v>
      </c>
      <c r="D10" s="126" t="s">
        <v>54</v>
      </c>
      <c r="E10" s="126" t="s">
        <v>64</v>
      </c>
      <c r="F10" s="128" t="str">
        <f t="shared" si="0"/>
        <v>No</v>
      </c>
      <c r="G10" s="118">
        <f t="shared" si="3"/>
        <v>0</v>
      </c>
      <c r="H10" s="119">
        <f>_xlfn.IFS(F10="Yes",(D10-C9)*B10,F10="Middle",B10*(H$2-C9),F10="No",0)</f>
        <v>0</v>
      </c>
      <c r="I10" s="143"/>
      <c r="J10" s="120">
        <v>0.37</v>
      </c>
      <c r="K10" s="133">
        <f>'Federal Data'!B20</f>
        <v>612351</v>
      </c>
      <c r="L10" s="125" t="s">
        <v>54</v>
      </c>
      <c r="M10" s="125" t="s">
        <v>63</v>
      </c>
      <c r="N10" s="112" t="str">
        <f t="shared" si="1"/>
        <v>No</v>
      </c>
      <c r="O10" s="137">
        <f t="shared" si="2"/>
        <v>0</v>
      </c>
      <c r="P10" s="121">
        <f>_xlfn.IFS(N10="Yes",(L10-K9)*J10,N10="Middle",J10*(P$2-K9),N10="No",0)</f>
        <v>0</v>
      </c>
    </row>
    <row r="11" spans="1:16" ht="14.25" thickTop="1" thickBot="1" x14ac:dyDescent="0.25">
      <c r="B11" s="6"/>
      <c r="C11" s="2"/>
      <c r="D11" s="2"/>
      <c r="E11" s="2"/>
      <c r="F11" s="2"/>
      <c r="G11" s="138">
        <f>SUM(G4:G10)</f>
        <v>6858.5</v>
      </c>
      <c r="H11" s="122">
        <f>SUM(H4:H10)</f>
        <v>116858.5</v>
      </c>
      <c r="J11" s="6"/>
      <c r="K11" s="2"/>
      <c r="L11" s="2"/>
      <c r="M11" s="2"/>
      <c r="N11" s="2"/>
      <c r="O11" s="138">
        <f>SUM(O4:O10)</f>
        <v>5612</v>
      </c>
      <c r="P11" s="122">
        <f>SUM(P4:P10)</f>
        <v>65612</v>
      </c>
    </row>
    <row r="12" spans="1:16" ht="13.5" thickBot="1" x14ac:dyDescent="0.25">
      <c r="G12" s="142"/>
      <c r="J12" s="144"/>
    </row>
    <row r="13" spans="1:16" ht="26.25" thickBot="1" x14ac:dyDescent="0.25">
      <c r="A13" s="145" t="s">
        <v>38</v>
      </c>
      <c r="C13" s="48"/>
      <c r="D13" s="48"/>
      <c r="E13" s="230"/>
      <c r="F13" s="230"/>
      <c r="G13" s="230"/>
      <c r="H13" s="230"/>
      <c r="I13" s="230"/>
    </row>
    <row r="14" spans="1:16" ht="26.25" thickBot="1" x14ac:dyDescent="0.25">
      <c r="A14" s="146" t="s">
        <v>56</v>
      </c>
      <c r="C14" s="37"/>
      <c r="D14" s="37"/>
      <c r="E14" s="149"/>
      <c r="F14" s="149"/>
      <c r="G14" s="149"/>
      <c r="H14" s="149"/>
      <c r="I14" s="149"/>
    </row>
    <row r="15" spans="1:16" x14ac:dyDescent="0.2">
      <c r="B15" s="38"/>
      <c r="C15" s="39"/>
      <c r="D15" s="40"/>
      <c r="E15" s="150"/>
      <c r="F15" s="150"/>
      <c r="G15" s="151"/>
      <c r="H15" s="150"/>
      <c r="I15" s="150"/>
      <c r="M15" s="147"/>
    </row>
    <row r="16" spans="1:16" x14ac:dyDescent="0.2">
      <c r="B16" s="38"/>
      <c r="C16" s="44"/>
      <c r="D16" s="40"/>
      <c r="E16" s="150"/>
      <c r="F16" s="150"/>
      <c r="G16" s="151"/>
      <c r="H16" s="150"/>
      <c r="I16" s="150"/>
    </row>
    <row r="17" spans="2:10" x14ac:dyDescent="0.2">
      <c r="B17" s="38"/>
      <c r="C17" s="44"/>
      <c r="D17" s="40"/>
      <c r="E17" s="150"/>
      <c r="F17" s="150"/>
      <c r="G17" s="151"/>
      <c r="H17" s="150"/>
      <c r="I17" s="150"/>
    </row>
    <row r="18" spans="2:10" x14ac:dyDescent="0.2">
      <c r="B18" s="38"/>
      <c r="C18" s="44"/>
      <c r="D18" s="40"/>
      <c r="E18" s="150"/>
      <c r="F18" s="150"/>
      <c r="G18" s="151"/>
      <c r="H18" s="150"/>
      <c r="I18" s="150"/>
      <c r="J18" s="148"/>
    </row>
    <row r="19" spans="2:10" x14ac:dyDescent="0.2">
      <c r="B19" s="38"/>
      <c r="C19" s="44"/>
      <c r="D19" s="40"/>
      <c r="E19" s="72"/>
      <c r="F19" s="72"/>
      <c r="G19" s="149"/>
      <c r="H19" s="149"/>
      <c r="I19" s="72"/>
      <c r="J19" s="148"/>
    </row>
    <row r="20" spans="2:10" x14ac:dyDescent="0.2">
      <c r="B20" s="38"/>
      <c r="C20" s="44"/>
      <c r="D20" s="40"/>
      <c r="E20" s="150"/>
      <c r="F20" s="150"/>
      <c r="G20" s="151"/>
      <c r="H20" s="150"/>
      <c r="I20" s="72"/>
    </row>
    <row r="21" spans="2:10" x14ac:dyDescent="0.2">
      <c r="B21" s="38"/>
      <c r="C21" s="44"/>
      <c r="D21" s="45"/>
      <c r="E21" s="41"/>
      <c r="F21" s="42"/>
      <c r="G21" s="43"/>
      <c r="H21" s="43"/>
    </row>
    <row r="22" spans="2:10" x14ac:dyDescent="0.2">
      <c r="F22" s="47"/>
      <c r="G22" s="43"/>
      <c r="H22" s="43"/>
    </row>
    <row r="24" spans="2:10" ht="12.75" customHeight="1" x14ac:dyDescent="0.2"/>
    <row r="25" spans="2:10" x14ac:dyDescent="0.2">
      <c r="H25" s="142"/>
      <c r="I25" s="142"/>
    </row>
    <row r="26" spans="2:10" x14ac:dyDescent="0.2">
      <c r="H26" s="142"/>
      <c r="I26" s="142"/>
      <c r="J26" s="142"/>
    </row>
    <row r="27" spans="2:10" x14ac:dyDescent="0.2">
      <c r="H27" s="142"/>
      <c r="I27" s="142"/>
    </row>
    <row r="28" spans="2:10" x14ac:dyDescent="0.2">
      <c r="H28" s="142"/>
      <c r="I28" s="142"/>
    </row>
    <row r="29" spans="2:10" x14ac:dyDescent="0.2">
      <c r="H29" s="142"/>
      <c r="I29" s="142"/>
    </row>
    <row r="30" spans="2:10" x14ac:dyDescent="0.2">
      <c r="H30" s="142"/>
      <c r="I30" s="142"/>
    </row>
  </sheetData>
  <sheetProtection algorithmName="SHA-512" hashValue="lI1kQmocmIrduC4k6lofQ8v4JyZ9aU3LlxfECR9e8v/567FFwUnuPtJkKUb99kNbXPvRH7qM9XSPsqv/ybig/Q==" saltValue="agqSME6uqPbd5QFs8qHMlA==" spinCount="100000" sheet="1" objects="1" scenarios="1"/>
  <mergeCells count="5">
    <mergeCell ref="E13:I13"/>
    <mergeCell ref="C3:D3"/>
    <mergeCell ref="B2:E2"/>
    <mergeCell ref="J2:M2"/>
    <mergeCell ref="K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AN1995"/>
  <sheetViews>
    <sheetView tabSelected="1" zoomScale="89" zoomScaleNormal="63" workbookViewId="0">
      <selection activeCell="B25" sqref="B25"/>
    </sheetView>
  </sheetViews>
  <sheetFormatPr defaultRowHeight="12.75" x14ac:dyDescent="0.25"/>
  <cols>
    <col min="1" max="1" width="9.140625" style="152"/>
    <col min="2" max="2" width="13" style="152" bestFit="1" customWidth="1"/>
    <col min="3" max="4" width="13.5703125" style="152" bestFit="1" customWidth="1"/>
    <col min="5" max="5" width="11.85546875" style="152" bestFit="1" customWidth="1"/>
    <col min="6" max="6" width="12.85546875" style="152" bestFit="1" customWidth="1"/>
    <col min="7" max="7" width="13.28515625" style="152" bestFit="1" customWidth="1"/>
    <col min="8" max="8" width="13" style="152" customWidth="1"/>
    <col min="9" max="9" width="13" style="152" bestFit="1" customWidth="1"/>
    <col min="10" max="10" width="17" style="152" bestFit="1" customWidth="1"/>
    <col min="11" max="11" width="13.42578125" style="152" bestFit="1" customWidth="1"/>
    <col min="12" max="12" width="12.5703125" style="152" customWidth="1"/>
    <col min="13" max="13" width="14.7109375" style="152" bestFit="1" customWidth="1"/>
    <col min="14" max="14" width="13.42578125" style="152" bestFit="1" customWidth="1"/>
    <col min="15" max="15" width="16.5703125" style="152" bestFit="1" customWidth="1"/>
    <col min="16" max="17" width="14.42578125" style="152" bestFit="1" customWidth="1"/>
    <col min="18" max="19" width="13.28515625" style="152" bestFit="1" customWidth="1"/>
    <col min="20" max="20" width="10.5703125" style="152" bestFit="1" customWidth="1"/>
    <col min="21" max="21" width="9.7109375" style="152" bestFit="1" customWidth="1"/>
    <col min="22" max="22" width="11.28515625" style="152" bestFit="1" customWidth="1"/>
    <col min="23" max="23" width="12" style="152" bestFit="1" customWidth="1"/>
    <col min="24" max="24" width="9.5703125" style="152" bestFit="1" customWidth="1"/>
    <col min="25" max="25" width="8.5703125" style="152" bestFit="1" customWidth="1"/>
    <col min="26" max="26" width="7.5703125" style="152" bestFit="1" customWidth="1"/>
    <col min="27" max="27" width="12.140625" style="152" bestFit="1" customWidth="1"/>
    <col min="28" max="28" width="11.28515625" style="152" bestFit="1" customWidth="1"/>
    <col min="29" max="29" width="10.140625" style="152" bestFit="1" customWidth="1"/>
    <col min="30" max="30" width="9.7109375" style="152" bestFit="1" customWidth="1"/>
    <col min="31" max="31" width="9.42578125" style="152" bestFit="1" customWidth="1"/>
    <col min="32" max="36" width="10.140625" style="152" bestFit="1" customWidth="1"/>
    <col min="37" max="37" width="3.28515625" style="152" customWidth="1"/>
    <col min="38" max="39" width="9.140625" style="152"/>
    <col min="40" max="40" width="1.85546875" style="152" customWidth="1"/>
    <col min="41" max="16384" width="9.140625" style="152"/>
  </cols>
  <sheetData>
    <row r="1" spans="2:34" x14ac:dyDescent="0.25">
      <c r="B1" s="151"/>
      <c r="C1" s="151"/>
      <c r="D1" s="151"/>
      <c r="E1" s="151"/>
      <c r="F1" s="151"/>
      <c r="G1" s="151"/>
    </row>
    <row r="2" spans="2:34" x14ac:dyDescent="0.25">
      <c r="B2" s="151"/>
      <c r="C2" s="151"/>
      <c r="D2" s="151"/>
      <c r="E2" s="151"/>
      <c r="F2" s="151"/>
      <c r="G2" s="151"/>
      <c r="M2" s="224" t="s">
        <v>97</v>
      </c>
      <c r="N2" s="224"/>
      <c r="O2" s="224"/>
      <c r="P2" s="224"/>
      <c r="Q2" s="224"/>
      <c r="S2" s="151"/>
      <c r="T2" s="151"/>
      <c r="U2" s="151"/>
      <c r="V2" s="151"/>
    </row>
    <row r="3" spans="2:34" x14ac:dyDescent="0.25">
      <c r="E3" s="172"/>
      <c r="M3" s="171" t="s">
        <v>19</v>
      </c>
      <c r="N3" s="171" t="s">
        <v>20</v>
      </c>
      <c r="O3" s="171" t="s">
        <v>11</v>
      </c>
      <c r="P3" s="171" t="s">
        <v>29</v>
      </c>
      <c r="Q3" s="178" t="s">
        <v>21</v>
      </c>
      <c r="S3" s="151"/>
      <c r="T3" s="151"/>
      <c r="U3" s="151"/>
      <c r="V3" s="151"/>
    </row>
    <row r="4" spans="2:34" x14ac:dyDescent="0.25">
      <c r="M4" s="186">
        <f>'Federal Data'!B4</f>
        <v>0</v>
      </c>
      <c r="N4" s="186">
        <f>'Federal Data'!C4</f>
        <v>9700</v>
      </c>
      <c r="O4" s="187">
        <f>'Federal Data'!D4</f>
        <v>0.1</v>
      </c>
      <c r="P4" s="186">
        <f>INT('Federal Data'!E4)</f>
        <v>0</v>
      </c>
      <c r="Q4" s="186">
        <f>INT('Federal Data'!F4)</f>
        <v>0</v>
      </c>
      <c r="S4" s="172"/>
      <c r="T4" s="172"/>
      <c r="U4" s="172"/>
      <c r="V4" s="175"/>
    </row>
    <row r="5" spans="2:34" x14ac:dyDescent="0.25">
      <c r="M5" s="181">
        <f>'Federal Data'!B5</f>
        <v>9701</v>
      </c>
      <c r="N5" s="181">
        <f>'Federal Data'!C5</f>
        <v>39475</v>
      </c>
      <c r="O5" s="174">
        <f>'Federal Data'!D5</f>
        <v>0.12</v>
      </c>
      <c r="P5" s="181">
        <f>INT('Federal Data'!E5)</f>
        <v>9700</v>
      </c>
      <c r="Q5" s="181">
        <f>INT('Federal Data'!F5)</f>
        <v>970</v>
      </c>
    </row>
    <row r="6" spans="2:34" x14ac:dyDescent="0.25">
      <c r="G6" s="175"/>
      <c r="H6" s="175"/>
      <c r="I6" s="175"/>
      <c r="J6" s="175"/>
      <c r="M6" s="186">
        <f>'Federal Data'!B6</f>
        <v>39476</v>
      </c>
      <c r="N6" s="186">
        <f>'Federal Data'!C6</f>
        <v>84200</v>
      </c>
      <c r="O6" s="187">
        <f>'Federal Data'!D6</f>
        <v>0.22</v>
      </c>
      <c r="P6" s="186">
        <f>INT('Federal Data'!E6)</f>
        <v>39475</v>
      </c>
      <c r="Q6" s="186">
        <f>INT('Federal Data'!F6)</f>
        <v>4543</v>
      </c>
    </row>
    <row r="7" spans="2:34" x14ac:dyDescent="0.25">
      <c r="M7" s="181">
        <f>'Federal Data'!B7</f>
        <v>84201</v>
      </c>
      <c r="N7" s="181">
        <f>'Federal Data'!C7</f>
        <v>160725</v>
      </c>
      <c r="O7" s="174">
        <f>'Federal Data'!D7</f>
        <v>0.24</v>
      </c>
      <c r="P7" s="181">
        <f>INT('Federal Data'!E7)</f>
        <v>84200</v>
      </c>
      <c r="Q7" s="181">
        <f>INT('Federal Data'!F7)</f>
        <v>14382</v>
      </c>
    </row>
    <row r="8" spans="2:34" x14ac:dyDescent="0.25">
      <c r="M8" s="186">
        <f>'Federal Data'!B8</f>
        <v>160726</v>
      </c>
      <c r="N8" s="186">
        <f>'Federal Data'!C8</f>
        <v>204100</v>
      </c>
      <c r="O8" s="187">
        <f>'Federal Data'!D8</f>
        <v>0.32</v>
      </c>
      <c r="P8" s="186">
        <f>INT('Federal Data'!E8)</f>
        <v>160725</v>
      </c>
      <c r="Q8" s="186">
        <f>INT('Federal Data'!F8)</f>
        <v>32748</v>
      </c>
    </row>
    <row r="9" spans="2:34" x14ac:dyDescent="0.25">
      <c r="M9" s="181">
        <f>'Federal Data'!B9</f>
        <v>204101</v>
      </c>
      <c r="N9" s="181">
        <f>'Federal Data'!C9</f>
        <v>510300</v>
      </c>
      <c r="O9" s="174">
        <f>'Federal Data'!D9</f>
        <v>0.35</v>
      </c>
      <c r="P9" s="181">
        <f>INT('Federal Data'!E9)</f>
        <v>204100</v>
      </c>
      <c r="Q9" s="181">
        <f>INT('Federal Data'!F9)</f>
        <v>46628</v>
      </c>
    </row>
    <row r="10" spans="2:34" x14ac:dyDescent="0.25">
      <c r="B10" s="170"/>
      <c r="M10" s="186">
        <f>'Federal Data'!B10</f>
        <v>510301</v>
      </c>
      <c r="N10" s="186" t="str">
        <f>'Federal Data'!C10</f>
        <v>∞</v>
      </c>
      <c r="O10" s="187" t="str">
        <f>'Federal Data'!D10</f>
        <v>%</v>
      </c>
      <c r="P10" s="186">
        <f>INT('Federal Data'!E10)</f>
        <v>510300</v>
      </c>
      <c r="Q10" s="186">
        <f>INT('Federal Data'!F10)</f>
        <v>153798</v>
      </c>
    </row>
    <row r="11" spans="2:34" x14ac:dyDescent="0.25">
      <c r="B11" s="170"/>
      <c r="J11" s="176"/>
      <c r="K11" s="176"/>
      <c r="L11" s="176"/>
      <c r="M11" s="177"/>
      <c r="N11" s="177"/>
      <c r="O11" s="151"/>
      <c r="P11" s="177"/>
      <c r="Q11" s="177"/>
      <c r="AF11" s="177"/>
      <c r="AH11" s="177"/>
    </row>
    <row r="12" spans="2:34" x14ac:dyDescent="0.25">
      <c r="B12" s="170"/>
      <c r="J12" s="176"/>
      <c r="K12" s="176"/>
      <c r="L12" s="176"/>
      <c r="M12" s="172"/>
      <c r="N12" s="172"/>
      <c r="O12" s="151"/>
      <c r="P12" s="172"/>
      <c r="Q12" s="177"/>
    </row>
    <row r="13" spans="2:34" x14ac:dyDescent="0.25">
      <c r="B13" s="170"/>
      <c r="J13" s="176"/>
      <c r="K13" s="176"/>
      <c r="L13" s="176"/>
      <c r="M13" s="172"/>
      <c r="N13" s="172"/>
      <c r="O13" s="59"/>
      <c r="P13" s="172"/>
      <c r="Q13" s="177"/>
      <c r="AC13" s="170"/>
    </row>
    <row r="14" spans="2:34" x14ac:dyDescent="0.25">
      <c r="B14" s="170"/>
      <c r="J14" s="176"/>
      <c r="K14" s="176"/>
      <c r="L14" s="176"/>
      <c r="M14" s="239" t="s">
        <v>110</v>
      </c>
      <c r="N14" s="240"/>
      <c r="O14" s="181">
        <f>'Federal Data'!I14</f>
        <v>12200</v>
      </c>
      <c r="P14" s="188" t="s">
        <v>26</v>
      </c>
      <c r="Q14" s="181">
        <f>'Federal Data'!H4</f>
        <v>25000</v>
      </c>
      <c r="AC14" s="170"/>
    </row>
    <row r="15" spans="2:34" x14ac:dyDescent="0.25">
      <c r="B15" s="170"/>
      <c r="J15" s="176"/>
      <c r="K15" s="176"/>
      <c r="L15" s="176"/>
      <c r="M15" s="239" t="s">
        <v>111</v>
      </c>
      <c r="N15" s="240"/>
      <c r="O15" s="181">
        <f>'Federal Data'!I13</f>
        <v>0</v>
      </c>
      <c r="P15" s="188" t="s">
        <v>27</v>
      </c>
      <c r="Q15" s="181">
        <v>34000</v>
      </c>
      <c r="Y15" s="170"/>
    </row>
    <row r="16" spans="2:34" x14ac:dyDescent="0.25">
      <c r="B16" s="170"/>
      <c r="J16" s="176"/>
      <c r="K16" s="176"/>
      <c r="L16" s="176"/>
      <c r="M16" s="239" t="s">
        <v>112</v>
      </c>
      <c r="N16" s="240"/>
      <c r="O16" s="181">
        <f>O14+O15</f>
        <v>12200</v>
      </c>
      <c r="Y16" s="170"/>
    </row>
    <row r="17" spans="2:40" x14ac:dyDescent="0.25">
      <c r="B17" s="170"/>
      <c r="J17" s="176"/>
      <c r="K17" s="176"/>
      <c r="L17" s="176"/>
      <c r="M17" s="175"/>
      <c r="N17" s="176"/>
    </row>
    <row r="18" spans="2:40" x14ac:dyDescent="0.25">
      <c r="B18" s="170"/>
      <c r="J18" s="176"/>
      <c r="K18" s="176"/>
      <c r="L18" s="176"/>
      <c r="M18" s="176"/>
      <c r="N18" s="176"/>
      <c r="O18" s="170"/>
      <c r="P18" s="170"/>
      <c r="Q18" s="172"/>
      <c r="AB18" s="169"/>
      <c r="AC18" s="169"/>
      <c r="AD18" s="169"/>
      <c r="AE18" s="169"/>
      <c r="AF18" s="169"/>
    </row>
    <row r="19" spans="2:40" ht="25.5" x14ac:dyDescent="0.25">
      <c r="B19" s="189" t="str">
        <f>'Personal Data and Summary'!B15</f>
        <v>Social Security Benefit</v>
      </c>
      <c r="C19" s="189" t="str">
        <f>'Personal Data and Summary'!B16</f>
        <v>Taxable Income</v>
      </c>
      <c r="D19" s="189" t="str">
        <f>'Personal Data and Summary'!B17</f>
        <v>Non-Taxable Income</v>
      </c>
      <c r="E19" s="189" t="str">
        <f>M14</f>
        <v>Std Deduction</v>
      </c>
      <c r="F19" s="189" t="str">
        <f>M15</f>
        <v>Std Exemption</v>
      </c>
      <c r="G19" s="190" t="s">
        <v>8</v>
      </c>
      <c r="H19" s="190" t="s">
        <v>7</v>
      </c>
      <c r="I19" s="190" t="s">
        <v>6</v>
      </c>
      <c r="J19" s="190" t="s">
        <v>5</v>
      </c>
      <c r="K19" s="157" t="s">
        <v>101</v>
      </c>
      <c r="L19" s="157" t="s">
        <v>100</v>
      </c>
      <c r="M19" s="191" t="s">
        <v>107</v>
      </c>
      <c r="N19" s="191" t="s">
        <v>99</v>
      </c>
      <c r="O19" s="191" t="s">
        <v>108</v>
      </c>
      <c r="P19" s="170"/>
      <c r="Y19" s="177"/>
      <c r="AA19" s="170"/>
      <c r="AB19" s="170"/>
      <c r="AC19" s="179"/>
      <c r="AD19" s="170"/>
      <c r="AE19" s="179"/>
    </row>
    <row r="20" spans="2:40" x14ac:dyDescent="0.25">
      <c r="B20" s="180">
        <f>INT('Personal Data and Summary'!E15)</f>
        <v>10000</v>
      </c>
      <c r="C20" s="180">
        <f>INT('Personal Data and Summary'!E16)</f>
        <v>35000</v>
      </c>
      <c r="D20" s="180">
        <f>INT('Personal Data and Summary'!E17)</f>
        <v>0</v>
      </c>
      <c r="E20" s="180">
        <f>IF('Personal Data and Summary'!E18&gt;O14,'Personal Data and Summary'!E18,O14)</f>
        <v>12200</v>
      </c>
      <c r="F20" s="180">
        <f>O15</f>
        <v>0</v>
      </c>
      <c r="G20" s="180">
        <f>B20+C20+D20</f>
        <v>45000</v>
      </c>
      <c r="H20" s="180">
        <f>G20-K24</f>
        <v>41433.199999999997</v>
      </c>
      <c r="I20" s="181">
        <f>G20-H20</f>
        <v>3566.8000000000029</v>
      </c>
      <c r="J20" s="182">
        <f>I20/G20</f>
        <v>7.9262222222222289E-2</v>
      </c>
      <c r="K20" s="181">
        <v>100</v>
      </c>
      <c r="L20" s="180">
        <f>IF(ROUNDUP((N20-B20)/10000,0)*20 &lt; K20, K20,ROUNDUP((N20-B20)/10000,0)*20)</f>
        <v>120</v>
      </c>
      <c r="M20" s="180">
        <f>C25-INT(C25/L20)*L20</f>
        <v>40</v>
      </c>
      <c r="N20" s="181">
        <f>MAX(N5+E20+F20+B20,G20)</f>
        <v>61675</v>
      </c>
      <c r="O20" s="180">
        <f>(INT((B20+C20)/L20)*L20)+M20</f>
        <v>45040</v>
      </c>
      <c r="P20" s="192"/>
      <c r="R20" s="172"/>
    </row>
    <row r="21" spans="2:40" x14ac:dyDescent="0.25">
      <c r="B21" s="176"/>
      <c r="C21" s="176"/>
      <c r="D21" s="176"/>
      <c r="E21" s="176"/>
      <c r="F21" s="176"/>
      <c r="G21" s="176"/>
      <c r="H21" s="176"/>
      <c r="I21" s="172"/>
      <c r="J21" s="175"/>
      <c r="K21" s="176"/>
      <c r="L21" s="176"/>
      <c r="M21" s="176"/>
      <c r="N21" s="176"/>
      <c r="P21" s="170"/>
      <c r="R21" s="172"/>
    </row>
    <row r="22" spans="2:40" x14ac:dyDescent="0.25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0"/>
      <c r="P22" s="176"/>
      <c r="AC22" s="170"/>
      <c r="AD22" s="151"/>
      <c r="AE22" s="151"/>
      <c r="AF22" s="151"/>
      <c r="AG22" s="151"/>
      <c r="AH22" s="151"/>
      <c r="AJ22" s="170"/>
      <c r="AK22" s="170"/>
      <c r="AM22" s="170"/>
      <c r="AN22" s="170"/>
    </row>
    <row r="23" spans="2:40" x14ac:dyDescent="0.25">
      <c r="B23" s="193" t="s">
        <v>25</v>
      </c>
      <c r="C23" s="193" t="s">
        <v>32</v>
      </c>
      <c r="D23" s="193" t="s">
        <v>1</v>
      </c>
      <c r="E23" s="193" t="s">
        <v>28</v>
      </c>
      <c r="F23" s="193" t="s">
        <v>16</v>
      </c>
      <c r="G23" s="193" t="s">
        <v>2</v>
      </c>
      <c r="H23" s="193" t="s">
        <v>4</v>
      </c>
      <c r="I23" s="193" t="s">
        <v>3</v>
      </c>
      <c r="J23" s="193" t="s">
        <v>31</v>
      </c>
      <c r="K23" s="99" t="s">
        <v>34</v>
      </c>
    </row>
    <row r="24" spans="2:40" x14ac:dyDescent="0.25">
      <c r="B24" s="194" t="s">
        <v>13</v>
      </c>
      <c r="C24" s="194" t="s">
        <v>33</v>
      </c>
      <c r="D24" s="194" t="s">
        <v>10</v>
      </c>
      <c r="E24" s="194" t="s">
        <v>4</v>
      </c>
      <c r="F24" s="194" t="s">
        <v>4</v>
      </c>
      <c r="G24" s="194" t="s">
        <v>12</v>
      </c>
      <c r="H24" s="194" t="s">
        <v>30</v>
      </c>
      <c r="I24" s="194" t="s">
        <v>6</v>
      </c>
      <c r="J24" s="194" t="s">
        <v>11</v>
      </c>
      <c r="K24" s="188">
        <f>SUM(K25:K525)</f>
        <v>3566.7999999999997</v>
      </c>
      <c r="R24" s="176"/>
      <c r="S24" s="176"/>
    </row>
    <row r="25" spans="2:40" x14ac:dyDescent="0.25">
      <c r="B25" s="185">
        <v>0</v>
      </c>
      <c r="C25" s="185">
        <f t="shared" ref="C25:C88" si="0">B25+B$20</f>
        <v>10000</v>
      </c>
      <c r="D25" s="185">
        <f t="shared" ref="D25:D88" si="1">B$20/2+B25</f>
        <v>5000</v>
      </c>
      <c r="E25" s="185">
        <f t="shared" ref="E25:E88" si="2">MIN(50%*B$20,MAX(0,50%*MIN(Q$15-Q$14,D25-Q$14)))</f>
        <v>0</v>
      </c>
      <c r="F25" s="185">
        <f t="shared" ref="F25:F88" si="3">MIN(85%*B$20-E25,85%*MAX(0,D25-Q$15))</f>
        <v>0</v>
      </c>
      <c r="G25" s="185">
        <f>E25+F25</f>
        <v>0</v>
      </c>
      <c r="H25" s="185">
        <f t="shared" ref="H25:H88" si="4">MAX(0,B25+G25-E$20-F$20)</f>
        <v>0</v>
      </c>
      <c r="I25" s="185">
        <f t="shared" ref="I25:I88" si="5">IF(H25&gt;P$10,(H25-P$10)*O$10+Q$10,IF(H25&gt;P$9,(H25-P$9)*O$9+Q$9,IF(H25&gt;P$8,(H25-P$8)*O$8+Q$8,IF(H25&gt;P$7,(H25-P$7)*O$7+Q$7,IF(H25&gt;P$6,(H25-P$6)*O$6+Q$6,IF(H25&gt;P$5,(H25-P$5)*O$5+Q$5,(H25-P$4)*O$4+Q$4))))))</f>
        <v>0</v>
      </c>
      <c r="J25" s="195">
        <v>0</v>
      </c>
      <c r="K25" s="185" t="str">
        <f>IF(C25=$O$20,I25,"")</f>
        <v/>
      </c>
      <c r="S25" s="176"/>
    </row>
    <row r="26" spans="2:40" x14ac:dyDescent="0.25">
      <c r="B26" s="185">
        <f t="shared" ref="B26:B89" si="6">B25+L$20</f>
        <v>120</v>
      </c>
      <c r="C26" s="185">
        <f t="shared" si="0"/>
        <v>10120</v>
      </c>
      <c r="D26" s="185">
        <f t="shared" si="1"/>
        <v>5120</v>
      </c>
      <c r="E26" s="185">
        <f t="shared" si="2"/>
        <v>0</v>
      </c>
      <c r="F26" s="185">
        <f t="shared" si="3"/>
        <v>0</v>
      </c>
      <c r="G26" s="185">
        <f t="shared" ref="G26:G89" si="7">E26+F26</f>
        <v>0</v>
      </c>
      <c r="H26" s="185">
        <f t="shared" si="4"/>
        <v>0</v>
      </c>
      <c r="I26" s="185">
        <f t="shared" si="5"/>
        <v>0</v>
      </c>
      <c r="J26" s="195">
        <f>(I27-I26)/L$20</f>
        <v>0</v>
      </c>
      <c r="K26" s="185" t="str">
        <f>IF(C26=$O$20,I26,"")</f>
        <v/>
      </c>
    </row>
    <row r="27" spans="2:40" x14ac:dyDescent="0.25">
      <c r="B27" s="185">
        <f t="shared" si="6"/>
        <v>240</v>
      </c>
      <c r="C27" s="185">
        <f t="shared" si="0"/>
        <v>10240</v>
      </c>
      <c r="D27" s="185">
        <f t="shared" si="1"/>
        <v>5240</v>
      </c>
      <c r="E27" s="185">
        <f t="shared" si="2"/>
        <v>0</v>
      </c>
      <c r="F27" s="185">
        <f t="shared" si="3"/>
        <v>0</v>
      </c>
      <c r="G27" s="185">
        <f t="shared" si="7"/>
        <v>0</v>
      </c>
      <c r="H27" s="185">
        <f>MAX(0,B27+G27-E$20-F$20)</f>
        <v>0</v>
      </c>
      <c r="I27" s="185">
        <f>IF(H27&gt;P$10,(H27-P$10)*O$10+Q$10,IF(H27&gt;P$9,(H27-P$9)*O$9+Q$9,IF(H27&gt;P$8,(H27-P$8)*O$8+Q$8,IF(H27&gt;P$7,(H27-P$7)*O$7+Q$7,IF(H27&gt;P$6,(H27-P$6)*O$6+Q$6,IF(H27&gt;P$5,(H27-P$5)*O$5+Q$5,(H27-P$4)*O$4+Q$4))))))</f>
        <v>0</v>
      </c>
      <c r="J27" s="195">
        <f t="shared" ref="J27:J89" si="8">(I28-I27)/L$20</f>
        <v>0</v>
      </c>
      <c r="K27" s="185" t="str">
        <f t="shared" ref="K27:K89" si="9">IF(C27=$O$20,I27,"")</f>
        <v/>
      </c>
    </row>
    <row r="28" spans="2:40" x14ac:dyDescent="0.25">
      <c r="B28" s="185">
        <f t="shared" si="6"/>
        <v>360</v>
      </c>
      <c r="C28" s="185">
        <f t="shared" si="0"/>
        <v>10360</v>
      </c>
      <c r="D28" s="185">
        <f t="shared" si="1"/>
        <v>5360</v>
      </c>
      <c r="E28" s="185">
        <f t="shared" si="2"/>
        <v>0</v>
      </c>
      <c r="F28" s="185">
        <f t="shared" si="3"/>
        <v>0</v>
      </c>
      <c r="G28" s="185">
        <f t="shared" si="7"/>
        <v>0</v>
      </c>
      <c r="H28" s="185">
        <f t="shared" si="4"/>
        <v>0</v>
      </c>
      <c r="I28" s="185">
        <f t="shared" si="5"/>
        <v>0</v>
      </c>
      <c r="J28" s="195">
        <f t="shared" si="8"/>
        <v>0</v>
      </c>
      <c r="K28" s="185" t="str">
        <f t="shared" si="9"/>
        <v/>
      </c>
    </row>
    <row r="29" spans="2:40" x14ac:dyDescent="0.25">
      <c r="B29" s="185">
        <f t="shared" si="6"/>
        <v>480</v>
      </c>
      <c r="C29" s="185">
        <f t="shared" si="0"/>
        <v>10480</v>
      </c>
      <c r="D29" s="185">
        <f t="shared" si="1"/>
        <v>5480</v>
      </c>
      <c r="E29" s="185">
        <f t="shared" si="2"/>
        <v>0</v>
      </c>
      <c r="F29" s="185">
        <f t="shared" si="3"/>
        <v>0</v>
      </c>
      <c r="G29" s="185">
        <f t="shared" si="7"/>
        <v>0</v>
      </c>
      <c r="H29" s="185">
        <f t="shared" si="4"/>
        <v>0</v>
      </c>
      <c r="I29" s="185">
        <f t="shared" si="5"/>
        <v>0</v>
      </c>
      <c r="J29" s="195">
        <f t="shared" si="8"/>
        <v>0</v>
      </c>
      <c r="K29" s="185" t="str">
        <f>IF(C29=$O$20,I29,"")</f>
        <v/>
      </c>
    </row>
    <row r="30" spans="2:40" x14ac:dyDescent="0.25">
      <c r="B30" s="185">
        <f t="shared" si="6"/>
        <v>600</v>
      </c>
      <c r="C30" s="185">
        <f t="shared" si="0"/>
        <v>10600</v>
      </c>
      <c r="D30" s="185">
        <f t="shared" si="1"/>
        <v>5600</v>
      </c>
      <c r="E30" s="185">
        <f t="shared" si="2"/>
        <v>0</v>
      </c>
      <c r="F30" s="185">
        <f t="shared" si="3"/>
        <v>0</v>
      </c>
      <c r="G30" s="185">
        <f t="shared" si="7"/>
        <v>0</v>
      </c>
      <c r="H30" s="185">
        <f t="shared" si="4"/>
        <v>0</v>
      </c>
      <c r="I30" s="185">
        <f t="shared" si="5"/>
        <v>0</v>
      </c>
      <c r="J30" s="195">
        <f t="shared" si="8"/>
        <v>0</v>
      </c>
      <c r="K30" s="185" t="str">
        <f t="shared" si="9"/>
        <v/>
      </c>
    </row>
    <row r="31" spans="2:40" x14ac:dyDescent="0.25">
      <c r="B31" s="185">
        <f t="shared" si="6"/>
        <v>720</v>
      </c>
      <c r="C31" s="185">
        <f t="shared" si="0"/>
        <v>10720</v>
      </c>
      <c r="D31" s="185">
        <f t="shared" si="1"/>
        <v>5720</v>
      </c>
      <c r="E31" s="185">
        <f t="shared" si="2"/>
        <v>0</v>
      </c>
      <c r="F31" s="185">
        <f t="shared" si="3"/>
        <v>0</v>
      </c>
      <c r="G31" s="185">
        <f t="shared" si="7"/>
        <v>0</v>
      </c>
      <c r="H31" s="185">
        <f t="shared" si="4"/>
        <v>0</v>
      </c>
      <c r="I31" s="185">
        <f t="shared" si="5"/>
        <v>0</v>
      </c>
      <c r="J31" s="195">
        <f t="shared" si="8"/>
        <v>0</v>
      </c>
      <c r="K31" s="185" t="str">
        <f t="shared" si="9"/>
        <v/>
      </c>
    </row>
    <row r="32" spans="2:40" x14ac:dyDescent="0.25">
      <c r="B32" s="185">
        <f t="shared" si="6"/>
        <v>840</v>
      </c>
      <c r="C32" s="185">
        <f t="shared" si="0"/>
        <v>10840</v>
      </c>
      <c r="D32" s="185">
        <f t="shared" si="1"/>
        <v>5840</v>
      </c>
      <c r="E32" s="185">
        <f t="shared" si="2"/>
        <v>0</v>
      </c>
      <c r="F32" s="185">
        <f t="shared" si="3"/>
        <v>0</v>
      </c>
      <c r="G32" s="185">
        <f t="shared" si="7"/>
        <v>0</v>
      </c>
      <c r="H32" s="185">
        <f t="shared" si="4"/>
        <v>0</v>
      </c>
      <c r="I32" s="185">
        <f t="shared" si="5"/>
        <v>0</v>
      </c>
      <c r="J32" s="195">
        <f t="shared" si="8"/>
        <v>0</v>
      </c>
      <c r="K32" s="185" t="str">
        <f t="shared" si="9"/>
        <v/>
      </c>
    </row>
    <row r="33" spans="2:11" x14ac:dyDescent="0.25">
      <c r="B33" s="185">
        <f t="shared" si="6"/>
        <v>960</v>
      </c>
      <c r="C33" s="185">
        <f t="shared" si="0"/>
        <v>10960</v>
      </c>
      <c r="D33" s="185">
        <f t="shared" si="1"/>
        <v>5960</v>
      </c>
      <c r="E33" s="185">
        <f t="shared" si="2"/>
        <v>0</v>
      </c>
      <c r="F33" s="185">
        <f t="shared" si="3"/>
        <v>0</v>
      </c>
      <c r="G33" s="185">
        <f t="shared" si="7"/>
        <v>0</v>
      </c>
      <c r="H33" s="185">
        <f t="shared" si="4"/>
        <v>0</v>
      </c>
      <c r="I33" s="185">
        <f t="shared" si="5"/>
        <v>0</v>
      </c>
      <c r="J33" s="195">
        <f t="shared" si="8"/>
        <v>0</v>
      </c>
      <c r="K33" s="185" t="str">
        <f t="shared" si="9"/>
        <v/>
      </c>
    </row>
    <row r="34" spans="2:11" x14ac:dyDescent="0.25">
      <c r="B34" s="185">
        <f t="shared" si="6"/>
        <v>1080</v>
      </c>
      <c r="C34" s="185">
        <f t="shared" si="0"/>
        <v>11080</v>
      </c>
      <c r="D34" s="185">
        <f t="shared" si="1"/>
        <v>6080</v>
      </c>
      <c r="E34" s="185">
        <f t="shared" si="2"/>
        <v>0</v>
      </c>
      <c r="F34" s="185">
        <f t="shared" si="3"/>
        <v>0</v>
      </c>
      <c r="G34" s="185">
        <f t="shared" si="7"/>
        <v>0</v>
      </c>
      <c r="H34" s="185">
        <f t="shared" si="4"/>
        <v>0</v>
      </c>
      <c r="I34" s="185">
        <f t="shared" si="5"/>
        <v>0</v>
      </c>
      <c r="J34" s="195">
        <f t="shared" si="8"/>
        <v>0</v>
      </c>
      <c r="K34" s="185" t="str">
        <f t="shared" si="9"/>
        <v/>
      </c>
    </row>
    <row r="35" spans="2:11" x14ac:dyDescent="0.25">
      <c r="B35" s="185">
        <f t="shared" si="6"/>
        <v>1200</v>
      </c>
      <c r="C35" s="185">
        <f t="shared" si="0"/>
        <v>11200</v>
      </c>
      <c r="D35" s="185">
        <f t="shared" si="1"/>
        <v>6200</v>
      </c>
      <c r="E35" s="185">
        <f t="shared" si="2"/>
        <v>0</v>
      </c>
      <c r="F35" s="185">
        <f t="shared" si="3"/>
        <v>0</v>
      </c>
      <c r="G35" s="185">
        <f t="shared" si="7"/>
        <v>0</v>
      </c>
      <c r="H35" s="185">
        <f t="shared" si="4"/>
        <v>0</v>
      </c>
      <c r="I35" s="185">
        <f t="shared" si="5"/>
        <v>0</v>
      </c>
      <c r="J35" s="195">
        <f t="shared" si="8"/>
        <v>0</v>
      </c>
      <c r="K35" s="185" t="str">
        <f t="shared" si="9"/>
        <v/>
      </c>
    </row>
    <row r="36" spans="2:11" x14ac:dyDescent="0.25">
      <c r="B36" s="185">
        <f t="shared" si="6"/>
        <v>1320</v>
      </c>
      <c r="C36" s="185">
        <f t="shared" si="0"/>
        <v>11320</v>
      </c>
      <c r="D36" s="185">
        <f t="shared" si="1"/>
        <v>6320</v>
      </c>
      <c r="E36" s="185">
        <f t="shared" si="2"/>
        <v>0</v>
      </c>
      <c r="F36" s="185">
        <f t="shared" si="3"/>
        <v>0</v>
      </c>
      <c r="G36" s="185">
        <f t="shared" si="7"/>
        <v>0</v>
      </c>
      <c r="H36" s="185">
        <f t="shared" si="4"/>
        <v>0</v>
      </c>
      <c r="I36" s="185">
        <f t="shared" si="5"/>
        <v>0</v>
      </c>
      <c r="J36" s="195">
        <f t="shared" si="8"/>
        <v>0</v>
      </c>
      <c r="K36" s="185" t="str">
        <f t="shared" si="9"/>
        <v/>
      </c>
    </row>
    <row r="37" spans="2:11" x14ac:dyDescent="0.25">
      <c r="B37" s="185">
        <f t="shared" si="6"/>
        <v>1440</v>
      </c>
      <c r="C37" s="185">
        <f t="shared" si="0"/>
        <v>11440</v>
      </c>
      <c r="D37" s="185">
        <f t="shared" si="1"/>
        <v>6440</v>
      </c>
      <c r="E37" s="185">
        <f t="shared" si="2"/>
        <v>0</v>
      </c>
      <c r="F37" s="185">
        <f t="shared" si="3"/>
        <v>0</v>
      </c>
      <c r="G37" s="185">
        <f t="shared" si="7"/>
        <v>0</v>
      </c>
      <c r="H37" s="185">
        <f t="shared" si="4"/>
        <v>0</v>
      </c>
      <c r="I37" s="185">
        <f t="shared" si="5"/>
        <v>0</v>
      </c>
      <c r="J37" s="195">
        <f t="shared" si="8"/>
        <v>0</v>
      </c>
      <c r="K37" s="185" t="str">
        <f t="shared" si="9"/>
        <v/>
      </c>
    </row>
    <row r="38" spans="2:11" x14ac:dyDescent="0.25">
      <c r="B38" s="185">
        <f t="shared" si="6"/>
        <v>1560</v>
      </c>
      <c r="C38" s="185">
        <f t="shared" si="0"/>
        <v>11560</v>
      </c>
      <c r="D38" s="185">
        <f t="shared" si="1"/>
        <v>6560</v>
      </c>
      <c r="E38" s="185">
        <f t="shared" si="2"/>
        <v>0</v>
      </c>
      <c r="F38" s="185">
        <f t="shared" si="3"/>
        <v>0</v>
      </c>
      <c r="G38" s="185">
        <f t="shared" si="7"/>
        <v>0</v>
      </c>
      <c r="H38" s="185">
        <f t="shared" si="4"/>
        <v>0</v>
      </c>
      <c r="I38" s="185">
        <f t="shared" si="5"/>
        <v>0</v>
      </c>
      <c r="J38" s="195">
        <f t="shared" si="8"/>
        <v>0</v>
      </c>
      <c r="K38" s="185" t="str">
        <f t="shared" si="9"/>
        <v/>
      </c>
    </row>
    <row r="39" spans="2:11" x14ac:dyDescent="0.25">
      <c r="B39" s="185">
        <f t="shared" si="6"/>
        <v>1680</v>
      </c>
      <c r="C39" s="185">
        <f t="shared" si="0"/>
        <v>11680</v>
      </c>
      <c r="D39" s="185">
        <f t="shared" si="1"/>
        <v>6680</v>
      </c>
      <c r="E39" s="185">
        <f t="shared" si="2"/>
        <v>0</v>
      </c>
      <c r="F39" s="185">
        <f t="shared" si="3"/>
        <v>0</v>
      </c>
      <c r="G39" s="185">
        <f t="shared" si="7"/>
        <v>0</v>
      </c>
      <c r="H39" s="185">
        <f t="shared" si="4"/>
        <v>0</v>
      </c>
      <c r="I39" s="185">
        <f t="shared" si="5"/>
        <v>0</v>
      </c>
      <c r="J39" s="195">
        <f t="shared" si="8"/>
        <v>0</v>
      </c>
      <c r="K39" s="185" t="str">
        <f t="shared" si="9"/>
        <v/>
      </c>
    </row>
    <row r="40" spans="2:11" x14ac:dyDescent="0.25">
      <c r="B40" s="185">
        <f t="shared" si="6"/>
        <v>1800</v>
      </c>
      <c r="C40" s="185">
        <f t="shared" si="0"/>
        <v>11800</v>
      </c>
      <c r="D40" s="185">
        <f t="shared" si="1"/>
        <v>6800</v>
      </c>
      <c r="E40" s="185">
        <f t="shared" si="2"/>
        <v>0</v>
      </c>
      <c r="F40" s="185">
        <f t="shared" si="3"/>
        <v>0</v>
      </c>
      <c r="G40" s="185">
        <f t="shared" si="7"/>
        <v>0</v>
      </c>
      <c r="H40" s="185">
        <f t="shared" si="4"/>
        <v>0</v>
      </c>
      <c r="I40" s="185">
        <f t="shared" si="5"/>
        <v>0</v>
      </c>
      <c r="J40" s="195">
        <f t="shared" si="8"/>
        <v>0</v>
      </c>
      <c r="K40" s="185" t="str">
        <f t="shared" si="9"/>
        <v/>
      </c>
    </row>
    <row r="41" spans="2:11" x14ac:dyDescent="0.25">
      <c r="B41" s="185">
        <f t="shared" si="6"/>
        <v>1920</v>
      </c>
      <c r="C41" s="185">
        <f t="shared" si="0"/>
        <v>11920</v>
      </c>
      <c r="D41" s="185">
        <f t="shared" si="1"/>
        <v>6920</v>
      </c>
      <c r="E41" s="185">
        <f t="shared" si="2"/>
        <v>0</v>
      </c>
      <c r="F41" s="185">
        <f t="shared" si="3"/>
        <v>0</v>
      </c>
      <c r="G41" s="185">
        <f t="shared" si="7"/>
        <v>0</v>
      </c>
      <c r="H41" s="185">
        <f t="shared" si="4"/>
        <v>0</v>
      </c>
      <c r="I41" s="185">
        <f t="shared" si="5"/>
        <v>0</v>
      </c>
      <c r="J41" s="195">
        <f t="shared" si="8"/>
        <v>0</v>
      </c>
      <c r="K41" s="185" t="str">
        <f t="shared" si="9"/>
        <v/>
      </c>
    </row>
    <row r="42" spans="2:11" x14ac:dyDescent="0.25">
      <c r="B42" s="185">
        <f t="shared" si="6"/>
        <v>2040</v>
      </c>
      <c r="C42" s="185">
        <f t="shared" si="0"/>
        <v>12040</v>
      </c>
      <c r="D42" s="185">
        <f t="shared" si="1"/>
        <v>7040</v>
      </c>
      <c r="E42" s="185">
        <f t="shared" si="2"/>
        <v>0</v>
      </c>
      <c r="F42" s="185">
        <f t="shared" si="3"/>
        <v>0</v>
      </c>
      <c r="G42" s="185">
        <f t="shared" si="7"/>
        <v>0</v>
      </c>
      <c r="H42" s="185">
        <f t="shared" si="4"/>
        <v>0</v>
      </c>
      <c r="I42" s="185">
        <f t="shared" si="5"/>
        <v>0</v>
      </c>
      <c r="J42" s="195">
        <f t="shared" si="8"/>
        <v>0</v>
      </c>
      <c r="K42" s="185" t="str">
        <f t="shared" si="9"/>
        <v/>
      </c>
    </row>
    <row r="43" spans="2:11" x14ac:dyDescent="0.25">
      <c r="B43" s="185">
        <f t="shared" si="6"/>
        <v>2160</v>
      </c>
      <c r="C43" s="185">
        <f t="shared" si="0"/>
        <v>12160</v>
      </c>
      <c r="D43" s="185">
        <f t="shared" si="1"/>
        <v>7160</v>
      </c>
      <c r="E43" s="185">
        <f t="shared" si="2"/>
        <v>0</v>
      </c>
      <c r="F43" s="185">
        <f t="shared" si="3"/>
        <v>0</v>
      </c>
      <c r="G43" s="185">
        <f t="shared" si="7"/>
        <v>0</v>
      </c>
      <c r="H43" s="185">
        <f t="shared" si="4"/>
        <v>0</v>
      </c>
      <c r="I43" s="185">
        <f t="shared" si="5"/>
        <v>0</v>
      </c>
      <c r="J43" s="195">
        <f t="shared" si="8"/>
        <v>0</v>
      </c>
      <c r="K43" s="185" t="str">
        <f t="shared" si="9"/>
        <v/>
      </c>
    </row>
    <row r="44" spans="2:11" x14ac:dyDescent="0.25">
      <c r="B44" s="185">
        <f t="shared" si="6"/>
        <v>2280</v>
      </c>
      <c r="C44" s="185">
        <f t="shared" si="0"/>
        <v>12280</v>
      </c>
      <c r="D44" s="185">
        <f t="shared" si="1"/>
        <v>7280</v>
      </c>
      <c r="E44" s="185">
        <f t="shared" si="2"/>
        <v>0</v>
      </c>
      <c r="F44" s="185">
        <f t="shared" si="3"/>
        <v>0</v>
      </c>
      <c r="G44" s="185">
        <f t="shared" si="7"/>
        <v>0</v>
      </c>
      <c r="H44" s="185">
        <f t="shared" si="4"/>
        <v>0</v>
      </c>
      <c r="I44" s="185">
        <f t="shared" si="5"/>
        <v>0</v>
      </c>
      <c r="J44" s="195">
        <f t="shared" si="8"/>
        <v>0</v>
      </c>
      <c r="K44" s="185" t="str">
        <f t="shared" si="9"/>
        <v/>
      </c>
    </row>
    <row r="45" spans="2:11" x14ac:dyDescent="0.25">
      <c r="B45" s="185">
        <f t="shared" si="6"/>
        <v>2400</v>
      </c>
      <c r="C45" s="185">
        <f t="shared" si="0"/>
        <v>12400</v>
      </c>
      <c r="D45" s="185">
        <f t="shared" si="1"/>
        <v>7400</v>
      </c>
      <c r="E45" s="185">
        <f t="shared" si="2"/>
        <v>0</v>
      </c>
      <c r="F45" s="185">
        <f t="shared" si="3"/>
        <v>0</v>
      </c>
      <c r="G45" s="185">
        <f t="shared" si="7"/>
        <v>0</v>
      </c>
      <c r="H45" s="185">
        <f t="shared" si="4"/>
        <v>0</v>
      </c>
      <c r="I45" s="185">
        <f t="shared" si="5"/>
        <v>0</v>
      </c>
      <c r="J45" s="195">
        <f t="shared" si="8"/>
        <v>0</v>
      </c>
      <c r="K45" s="185" t="str">
        <f t="shared" si="9"/>
        <v/>
      </c>
    </row>
    <row r="46" spans="2:11" x14ac:dyDescent="0.25">
      <c r="B46" s="185">
        <f t="shared" si="6"/>
        <v>2520</v>
      </c>
      <c r="C46" s="185">
        <f t="shared" si="0"/>
        <v>12520</v>
      </c>
      <c r="D46" s="185">
        <f t="shared" si="1"/>
        <v>7520</v>
      </c>
      <c r="E46" s="185">
        <f t="shared" si="2"/>
        <v>0</v>
      </c>
      <c r="F46" s="185">
        <f t="shared" si="3"/>
        <v>0</v>
      </c>
      <c r="G46" s="185">
        <f t="shared" si="7"/>
        <v>0</v>
      </c>
      <c r="H46" s="185">
        <f t="shared" si="4"/>
        <v>0</v>
      </c>
      <c r="I46" s="185">
        <f t="shared" si="5"/>
        <v>0</v>
      </c>
      <c r="J46" s="195">
        <f t="shared" si="8"/>
        <v>0</v>
      </c>
      <c r="K46" s="185" t="str">
        <f t="shared" si="9"/>
        <v/>
      </c>
    </row>
    <row r="47" spans="2:11" x14ac:dyDescent="0.25">
      <c r="B47" s="185">
        <f t="shared" si="6"/>
        <v>2640</v>
      </c>
      <c r="C47" s="185">
        <f t="shared" si="0"/>
        <v>12640</v>
      </c>
      <c r="D47" s="185">
        <f t="shared" si="1"/>
        <v>7640</v>
      </c>
      <c r="E47" s="185">
        <f t="shared" si="2"/>
        <v>0</v>
      </c>
      <c r="F47" s="185">
        <f t="shared" si="3"/>
        <v>0</v>
      </c>
      <c r="G47" s="185">
        <f t="shared" si="7"/>
        <v>0</v>
      </c>
      <c r="H47" s="185">
        <f t="shared" si="4"/>
        <v>0</v>
      </c>
      <c r="I47" s="185">
        <f t="shared" si="5"/>
        <v>0</v>
      </c>
      <c r="J47" s="195">
        <f t="shared" si="8"/>
        <v>0</v>
      </c>
      <c r="K47" s="185" t="str">
        <f t="shared" si="9"/>
        <v/>
      </c>
    </row>
    <row r="48" spans="2:11" x14ac:dyDescent="0.25">
      <c r="B48" s="185">
        <f t="shared" si="6"/>
        <v>2760</v>
      </c>
      <c r="C48" s="185">
        <f t="shared" si="0"/>
        <v>12760</v>
      </c>
      <c r="D48" s="185">
        <f t="shared" si="1"/>
        <v>7760</v>
      </c>
      <c r="E48" s="185">
        <f t="shared" si="2"/>
        <v>0</v>
      </c>
      <c r="F48" s="185">
        <f t="shared" si="3"/>
        <v>0</v>
      </c>
      <c r="G48" s="185">
        <f t="shared" si="7"/>
        <v>0</v>
      </c>
      <c r="H48" s="185">
        <f t="shared" si="4"/>
        <v>0</v>
      </c>
      <c r="I48" s="185">
        <f t="shared" si="5"/>
        <v>0</v>
      </c>
      <c r="J48" s="195">
        <f t="shared" si="8"/>
        <v>0</v>
      </c>
      <c r="K48" s="185" t="str">
        <f t="shared" si="9"/>
        <v/>
      </c>
    </row>
    <row r="49" spans="2:11" x14ac:dyDescent="0.25">
      <c r="B49" s="185">
        <f t="shared" si="6"/>
        <v>2880</v>
      </c>
      <c r="C49" s="185">
        <f t="shared" si="0"/>
        <v>12880</v>
      </c>
      <c r="D49" s="185">
        <f t="shared" si="1"/>
        <v>7880</v>
      </c>
      <c r="E49" s="185">
        <f t="shared" si="2"/>
        <v>0</v>
      </c>
      <c r="F49" s="185">
        <f t="shared" si="3"/>
        <v>0</v>
      </c>
      <c r="G49" s="185">
        <f t="shared" si="7"/>
        <v>0</v>
      </c>
      <c r="H49" s="185">
        <f t="shared" si="4"/>
        <v>0</v>
      </c>
      <c r="I49" s="185">
        <f t="shared" si="5"/>
        <v>0</v>
      </c>
      <c r="J49" s="195">
        <f t="shared" si="8"/>
        <v>0</v>
      </c>
      <c r="K49" s="185" t="str">
        <f t="shared" si="9"/>
        <v/>
      </c>
    </row>
    <row r="50" spans="2:11" x14ac:dyDescent="0.25">
      <c r="B50" s="185">
        <f t="shared" si="6"/>
        <v>3000</v>
      </c>
      <c r="C50" s="185">
        <f t="shared" si="0"/>
        <v>13000</v>
      </c>
      <c r="D50" s="185">
        <f t="shared" si="1"/>
        <v>8000</v>
      </c>
      <c r="E50" s="185">
        <f t="shared" si="2"/>
        <v>0</v>
      </c>
      <c r="F50" s="185">
        <f t="shared" si="3"/>
        <v>0</v>
      </c>
      <c r="G50" s="185">
        <f t="shared" si="7"/>
        <v>0</v>
      </c>
      <c r="H50" s="185">
        <f t="shared" si="4"/>
        <v>0</v>
      </c>
      <c r="I50" s="185">
        <f t="shared" si="5"/>
        <v>0</v>
      </c>
      <c r="J50" s="195">
        <f t="shared" si="8"/>
        <v>0</v>
      </c>
      <c r="K50" s="185" t="str">
        <f t="shared" si="9"/>
        <v/>
      </c>
    </row>
    <row r="51" spans="2:11" x14ac:dyDescent="0.25">
      <c r="B51" s="185">
        <f t="shared" si="6"/>
        <v>3120</v>
      </c>
      <c r="C51" s="185">
        <f t="shared" si="0"/>
        <v>13120</v>
      </c>
      <c r="D51" s="185">
        <f t="shared" si="1"/>
        <v>8120</v>
      </c>
      <c r="E51" s="185">
        <f t="shared" si="2"/>
        <v>0</v>
      </c>
      <c r="F51" s="185">
        <f t="shared" si="3"/>
        <v>0</v>
      </c>
      <c r="G51" s="185">
        <f t="shared" si="7"/>
        <v>0</v>
      </c>
      <c r="H51" s="185">
        <f t="shared" si="4"/>
        <v>0</v>
      </c>
      <c r="I51" s="185">
        <f t="shared" si="5"/>
        <v>0</v>
      </c>
      <c r="J51" s="195">
        <f t="shared" si="8"/>
        <v>0</v>
      </c>
      <c r="K51" s="185" t="str">
        <f t="shared" si="9"/>
        <v/>
      </c>
    </row>
    <row r="52" spans="2:11" x14ac:dyDescent="0.25">
      <c r="B52" s="185">
        <f t="shared" si="6"/>
        <v>3240</v>
      </c>
      <c r="C52" s="185">
        <f t="shared" si="0"/>
        <v>13240</v>
      </c>
      <c r="D52" s="185">
        <f t="shared" si="1"/>
        <v>8240</v>
      </c>
      <c r="E52" s="185">
        <f t="shared" si="2"/>
        <v>0</v>
      </c>
      <c r="F52" s="185">
        <f t="shared" si="3"/>
        <v>0</v>
      </c>
      <c r="G52" s="185">
        <f t="shared" si="7"/>
        <v>0</v>
      </c>
      <c r="H52" s="185">
        <f t="shared" si="4"/>
        <v>0</v>
      </c>
      <c r="I52" s="185">
        <f t="shared" si="5"/>
        <v>0</v>
      </c>
      <c r="J52" s="195">
        <f t="shared" si="8"/>
        <v>0</v>
      </c>
      <c r="K52" s="185" t="str">
        <f t="shared" si="9"/>
        <v/>
      </c>
    </row>
    <row r="53" spans="2:11" x14ac:dyDescent="0.25">
      <c r="B53" s="185">
        <f t="shared" si="6"/>
        <v>3360</v>
      </c>
      <c r="C53" s="185">
        <f t="shared" si="0"/>
        <v>13360</v>
      </c>
      <c r="D53" s="185">
        <f t="shared" si="1"/>
        <v>8360</v>
      </c>
      <c r="E53" s="185">
        <f t="shared" si="2"/>
        <v>0</v>
      </c>
      <c r="F53" s="185">
        <f t="shared" si="3"/>
        <v>0</v>
      </c>
      <c r="G53" s="185">
        <f t="shared" si="7"/>
        <v>0</v>
      </c>
      <c r="H53" s="185">
        <f t="shared" si="4"/>
        <v>0</v>
      </c>
      <c r="I53" s="185">
        <f t="shared" si="5"/>
        <v>0</v>
      </c>
      <c r="J53" s="195">
        <f t="shared" si="8"/>
        <v>0</v>
      </c>
      <c r="K53" s="185" t="str">
        <f t="shared" si="9"/>
        <v/>
      </c>
    </row>
    <row r="54" spans="2:11" x14ac:dyDescent="0.25">
      <c r="B54" s="185">
        <f t="shared" si="6"/>
        <v>3480</v>
      </c>
      <c r="C54" s="185">
        <f t="shared" si="0"/>
        <v>13480</v>
      </c>
      <c r="D54" s="185">
        <f t="shared" si="1"/>
        <v>8480</v>
      </c>
      <c r="E54" s="185">
        <f t="shared" si="2"/>
        <v>0</v>
      </c>
      <c r="F54" s="185">
        <f t="shared" si="3"/>
        <v>0</v>
      </c>
      <c r="G54" s="185">
        <f t="shared" si="7"/>
        <v>0</v>
      </c>
      <c r="H54" s="185">
        <f t="shared" si="4"/>
        <v>0</v>
      </c>
      <c r="I54" s="185">
        <f t="shared" si="5"/>
        <v>0</v>
      </c>
      <c r="J54" s="195">
        <f t="shared" si="8"/>
        <v>0</v>
      </c>
      <c r="K54" s="185" t="str">
        <f t="shared" si="9"/>
        <v/>
      </c>
    </row>
    <row r="55" spans="2:11" x14ac:dyDescent="0.25">
      <c r="B55" s="185">
        <f t="shared" si="6"/>
        <v>3600</v>
      </c>
      <c r="C55" s="185">
        <f t="shared" si="0"/>
        <v>13600</v>
      </c>
      <c r="D55" s="185">
        <f t="shared" si="1"/>
        <v>8600</v>
      </c>
      <c r="E55" s="185">
        <f t="shared" si="2"/>
        <v>0</v>
      </c>
      <c r="F55" s="185">
        <f t="shared" si="3"/>
        <v>0</v>
      </c>
      <c r="G55" s="185">
        <f t="shared" si="7"/>
        <v>0</v>
      </c>
      <c r="H55" s="185">
        <f t="shared" si="4"/>
        <v>0</v>
      </c>
      <c r="I55" s="185">
        <f t="shared" si="5"/>
        <v>0</v>
      </c>
      <c r="J55" s="195">
        <f t="shared" si="8"/>
        <v>0</v>
      </c>
      <c r="K55" s="185" t="str">
        <f t="shared" si="9"/>
        <v/>
      </c>
    </row>
    <row r="56" spans="2:11" x14ac:dyDescent="0.25">
      <c r="B56" s="185">
        <f t="shared" si="6"/>
        <v>3720</v>
      </c>
      <c r="C56" s="185">
        <f t="shared" si="0"/>
        <v>13720</v>
      </c>
      <c r="D56" s="185">
        <f t="shared" si="1"/>
        <v>8720</v>
      </c>
      <c r="E56" s="185">
        <f t="shared" si="2"/>
        <v>0</v>
      </c>
      <c r="F56" s="185">
        <f t="shared" si="3"/>
        <v>0</v>
      </c>
      <c r="G56" s="185">
        <f t="shared" si="7"/>
        <v>0</v>
      </c>
      <c r="H56" s="185">
        <f t="shared" si="4"/>
        <v>0</v>
      </c>
      <c r="I56" s="185">
        <f t="shared" si="5"/>
        <v>0</v>
      </c>
      <c r="J56" s="195">
        <f t="shared" si="8"/>
        <v>0</v>
      </c>
      <c r="K56" s="185" t="str">
        <f t="shared" si="9"/>
        <v/>
      </c>
    </row>
    <row r="57" spans="2:11" x14ac:dyDescent="0.25">
      <c r="B57" s="185">
        <f t="shared" si="6"/>
        <v>3840</v>
      </c>
      <c r="C57" s="185">
        <f t="shared" si="0"/>
        <v>13840</v>
      </c>
      <c r="D57" s="185">
        <f t="shared" si="1"/>
        <v>8840</v>
      </c>
      <c r="E57" s="185">
        <f t="shared" si="2"/>
        <v>0</v>
      </c>
      <c r="F57" s="185">
        <f t="shared" si="3"/>
        <v>0</v>
      </c>
      <c r="G57" s="185">
        <f t="shared" si="7"/>
        <v>0</v>
      </c>
      <c r="H57" s="185">
        <f t="shared" si="4"/>
        <v>0</v>
      </c>
      <c r="I57" s="185">
        <f t="shared" si="5"/>
        <v>0</v>
      </c>
      <c r="J57" s="195">
        <f t="shared" si="8"/>
        <v>0</v>
      </c>
      <c r="K57" s="185" t="str">
        <f t="shared" si="9"/>
        <v/>
      </c>
    </row>
    <row r="58" spans="2:11" x14ac:dyDescent="0.25">
      <c r="B58" s="185">
        <f t="shared" si="6"/>
        <v>3960</v>
      </c>
      <c r="C58" s="185">
        <f t="shared" si="0"/>
        <v>13960</v>
      </c>
      <c r="D58" s="185">
        <f t="shared" si="1"/>
        <v>8960</v>
      </c>
      <c r="E58" s="185">
        <f t="shared" si="2"/>
        <v>0</v>
      </c>
      <c r="F58" s="185">
        <f t="shared" si="3"/>
        <v>0</v>
      </c>
      <c r="G58" s="185">
        <f t="shared" si="7"/>
        <v>0</v>
      </c>
      <c r="H58" s="185">
        <f t="shared" si="4"/>
        <v>0</v>
      </c>
      <c r="I58" s="185">
        <f t="shared" si="5"/>
        <v>0</v>
      </c>
      <c r="J58" s="195">
        <f t="shared" si="8"/>
        <v>0</v>
      </c>
      <c r="K58" s="185" t="str">
        <f t="shared" si="9"/>
        <v/>
      </c>
    </row>
    <row r="59" spans="2:11" x14ac:dyDescent="0.25">
      <c r="B59" s="185">
        <f t="shared" si="6"/>
        <v>4080</v>
      </c>
      <c r="C59" s="185">
        <f t="shared" si="0"/>
        <v>14080</v>
      </c>
      <c r="D59" s="185">
        <f t="shared" si="1"/>
        <v>9080</v>
      </c>
      <c r="E59" s="185">
        <f t="shared" si="2"/>
        <v>0</v>
      </c>
      <c r="F59" s="185">
        <f t="shared" si="3"/>
        <v>0</v>
      </c>
      <c r="G59" s="185">
        <f t="shared" si="7"/>
        <v>0</v>
      </c>
      <c r="H59" s="185">
        <f t="shared" si="4"/>
        <v>0</v>
      </c>
      <c r="I59" s="185">
        <f t="shared" si="5"/>
        <v>0</v>
      </c>
      <c r="J59" s="195">
        <f t="shared" si="8"/>
        <v>0</v>
      </c>
      <c r="K59" s="185" t="str">
        <f t="shared" si="9"/>
        <v/>
      </c>
    </row>
    <row r="60" spans="2:11" x14ac:dyDescent="0.25">
      <c r="B60" s="185">
        <f t="shared" si="6"/>
        <v>4200</v>
      </c>
      <c r="C60" s="185">
        <f t="shared" si="0"/>
        <v>14200</v>
      </c>
      <c r="D60" s="185">
        <f t="shared" si="1"/>
        <v>9200</v>
      </c>
      <c r="E60" s="185">
        <f t="shared" si="2"/>
        <v>0</v>
      </c>
      <c r="F60" s="185">
        <f t="shared" si="3"/>
        <v>0</v>
      </c>
      <c r="G60" s="185">
        <f t="shared" si="7"/>
        <v>0</v>
      </c>
      <c r="H60" s="185">
        <f t="shared" si="4"/>
        <v>0</v>
      </c>
      <c r="I60" s="185">
        <f t="shared" si="5"/>
        <v>0</v>
      </c>
      <c r="J60" s="195">
        <f t="shared" si="8"/>
        <v>0</v>
      </c>
      <c r="K60" s="185" t="str">
        <f t="shared" si="9"/>
        <v/>
      </c>
    </row>
    <row r="61" spans="2:11" x14ac:dyDescent="0.25">
      <c r="B61" s="185">
        <f t="shared" si="6"/>
        <v>4320</v>
      </c>
      <c r="C61" s="185">
        <f t="shared" si="0"/>
        <v>14320</v>
      </c>
      <c r="D61" s="185">
        <f t="shared" si="1"/>
        <v>9320</v>
      </c>
      <c r="E61" s="185">
        <f t="shared" si="2"/>
        <v>0</v>
      </c>
      <c r="F61" s="185">
        <f t="shared" si="3"/>
        <v>0</v>
      </c>
      <c r="G61" s="185">
        <f t="shared" si="7"/>
        <v>0</v>
      </c>
      <c r="H61" s="185">
        <f t="shared" si="4"/>
        <v>0</v>
      </c>
      <c r="I61" s="185">
        <f t="shared" si="5"/>
        <v>0</v>
      </c>
      <c r="J61" s="195">
        <f t="shared" si="8"/>
        <v>0</v>
      </c>
      <c r="K61" s="185" t="str">
        <f t="shared" si="9"/>
        <v/>
      </c>
    </row>
    <row r="62" spans="2:11" x14ac:dyDescent="0.25">
      <c r="B62" s="185">
        <f t="shared" si="6"/>
        <v>4440</v>
      </c>
      <c r="C62" s="185">
        <f t="shared" si="0"/>
        <v>14440</v>
      </c>
      <c r="D62" s="185">
        <f t="shared" si="1"/>
        <v>9440</v>
      </c>
      <c r="E62" s="185">
        <f t="shared" si="2"/>
        <v>0</v>
      </c>
      <c r="F62" s="185">
        <f t="shared" si="3"/>
        <v>0</v>
      </c>
      <c r="G62" s="185">
        <f t="shared" si="7"/>
        <v>0</v>
      </c>
      <c r="H62" s="185">
        <f t="shared" si="4"/>
        <v>0</v>
      </c>
      <c r="I62" s="185">
        <f t="shared" si="5"/>
        <v>0</v>
      </c>
      <c r="J62" s="195">
        <f t="shared" si="8"/>
        <v>0</v>
      </c>
      <c r="K62" s="185" t="str">
        <f t="shared" si="9"/>
        <v/>
      </c>
    </row>
    <row r="63" spans="2:11" x14ac:dyDescent="0.25">
      <c r="B63" s="185">
        <f t="shared" si="6"/>
        <v>4560</v>
      </c>
      <c r="C63" s="185">
        <f t="shared" si="0"/>
        <v>14560</v>
      </c>
      <c r="D63" s="185">
        <f t="shared" si="1"/>
        <v>9560</v>
      </c>
      <c r="E63" s="185">
        <f t="shared" si="2"/>
        <v>0</v>
      </c>
      <c r="F63" s="185">
        <f t="shared" si="3"/>
        <v>0</v>
      </c>
      <c r="G63" s="185">
        <f t="shared" si="7"/>
        <v>0</v>
      </c>
      <c r="H63" s="185">
        <f t="shared" si="4"/>
        <v>0</v>
      </c>
      <c r="I63" s="185">
        <f t="shared" si="5"/>
        <v>0</v>
      </c>
      <c r="J63" s="195">
        <f t="shared" si="8"/>
        <v>0</v>
      </c>
      <c r="K63" s="185" t="str">
        <f t="shared" si="9"/>
        <v/>
      </c>
    </row>
    <row r="64" spans="2:11" x14ac:dyDescent="0.25">
      <c r="B64" s="185">
        <f t="shared" si="6"/>
        <v>4680</v>
      </c>
      <c r="C64" s="185">
        <f t="shared" si="0"/>
        <v>14680</v>
      </c>
      <c r="D64" s="185">
        <f t="shared" si="1"/>
        <v>9680</v>
      </c>
      <c r="E64" s="185">
        <f t="shared" si="2"/>
        <v>0</v>
      </c>
      <c r="F64" s="185">
        <f t="shared" si="3"/>
        <v>0</v>
      </c>
      <c r="G64" s="185">
        <f t="shared" si="7"/>
        <v>0</v>
      </c>
      <c r="H64" s="185">
        <f t="shared" si="4"/>
        <v>0</v>
      </c>
      <c r="I64" s="185">
        <f t="shared" si="5"/>
        <v>0</v>
      </c>
      <c r="J64" s="195">
        <f t="shared" si="8"/>
        <v>0</v>
      </c>
      <c r="K64" s="185" t="str">
        <f t="shared" si="9"/>
        <v/>
      </c>
    </row>
    <row r="65" spans="2:11" x14ac:dyDescent="0.25">
      <c r="B65" s="185">
        <f t="shared" si="6"/>
        <v>4800</v>
      </c>
      <c r="C65" s="185">
        <f t="shared" si="0"/>
        <v>14800</v>
      </c>
      <c r="D65" s="185">
        <f t="shared" si="1"/>
        <v>9800</v>
      </c>
      <c r="E65" s="185">
        <f t="shared" si="2"/>
        <v>0</v>
      </c>
      <c r="F65" s="185">
        <f t="shared" si="3"/>
        <v>0</v>
      </c>
      <c r="G65" s="185">
        <f t="shared" si="7"/>
        <v>0</v>
      </c>
      <c r="H65" s="185">
        <f t="shared" si="4"/>
        <v>0</v>
      </c>
      <c r="I65" s="185">
        <f t="shared" si="5"/>
        <v>0</v>
      </c>
      <c r="J65" s="195">
        <f t="shared" si="8"/>
        <v>0</v>
      </c>
      <c r="K65" s="185" t="str">
        <f t="shared" si="9"/>
        <v/>
      </c>
    </row>
    <row r="66" spans="2:11" x14ac:dyDescent="0.25">
      <c r="B66" s="185">
        <f t="shared" si="6"/>
        <v>4920</v>
      </c>
      <c r="C66" s="185">
        <f t="shared" si="0"/>
        <v>14920</v>
      </c>
      <c r="D66" s="185">
        <f t="shared" si="1"/>
        <v>9920</v>
      </c>
      <c r="E66" s="185">
        <f t="shared" si="2"/>
        <v>0</v>
      </c>
      <c r="F66" s="185">
        <f t="shared" si="3"/>
        <v>0</v>
      </c>
      <c r="G66" s="185">
        <f t="shared" si="7"/>
        <v>0</v>
      </c>
      <c r="H66" s="185">
        <f t="shared" si="4"/>
        <v>0</v>
      </c>
      <c r="I66" s="185">
        <f t="shared" si="5"/>
        <v>0</v>
      </c>
      <c r="J66" s="195">
        <f t="shared" si="8"/>
        <v>0</v>
      </c>
      <c r="K66" s="185" t="str">
        <f t="shared" si="9"/>
        <v/>
      </c>
    </row>
    <row r="67" spans="2:11" x14ac:dyDescent="0.25">
      <c r="B67" s="185">
        <f t="shared" si="6"/>
        <v>5040</v>
      </c>
      <c r="C67" s="185">
        <f t="shared" si="0"/>
        <v>15040</v>
      </c>
      <c r="D67" s="185">
        <f t="shared" si="1"/>
        <v>10040</v>
      </c>
      <c r="E67" s="185">
        <f t="shared" si="2"/>
        <v>0</v>
      </c>
      <c r="F67" s="185">
        <f t="shared" si="3"/>
        <v>0</v>
      </c>
      <c r="G67" s="185">
        <f t="shared" si="7"/>
        <v>0</v>
      </c>
      <c r="H67" s="185">
        <f t="shared" si="4"/>
        <v>0</v>
      </c>
      <c r="I67" s="185">
        <f t="shared" si="5"/>
        <v>0</v>
      </c>
      <c r="J67" s="195">
        <f t="shared" si="8"/>
        <v>0</v>
      </c>
      <c r="K67" s="185" t="str">
        <f t="shared" si="9"/>
        <v/>
      </c>
    </row>
    <row r="68" spans="2:11" x14ac:dyDescent="0.25">
      <c r="B68" s="185">
        <f t="shared" si="6"/>
        <v>5160</v>
      </c>
      <c r="C68" s="185">
        <f t="shared" si="0"/>
        <v>15160</v>
      </c>
      <c r="D68" s="185">
        <f t="shared" si="1"/>
        <v>10160</v>
      </c>
      <c r="E68" s="185">
        <f t="shared" si="2"/>
        <v>0</v>
      </c>
      <c r="F68" s="185">
        <f t="shared" si="3"/>
        <v>0</v>
      </c>
      <c r="G68" s="185">
        <f t="shared" si="7"/>
        <v>0</v>
      </c>
      <c r="H68" s="185">
        <f t="shared" si="4"/>
        <v>0</v>
      </c>
      <c r="I68" s="185">
        <f t="shared" si="5"/>
        <v>0</v>
      </c>
      <c r="J68" s="195">
        <f t="shared" si="8"/>
        <v>0</v>
      </c>
      <c r="K68" s="185" t="str">
        <f t="shared" si="9"/>
        <v/>
      </c>
    </row>
    <row r="69" spans="2:11" x14ac:dyDescent="0.25">
      <c r="B69" s="185">
        <f t="shared" si="6"/>
        <v>5280</v>
      </c>
      <c r="C69" s="185">
        <f t="shared" si="0"/>
        <v>15280</v>
      </c>
      <c r="D69" s="185">
        <f t="shared" si="1"/>
        <v>10280</v>
      </c>
      <c r="E69" s="185">
        <f t="shared" si="2"/>
        <v>0</v>
      </c>
      <c r="F69" s="185">
        <f t="shared" si="3"/>
        <v>0</v>
      </c>
      <c r="G69" s="185">
        <f t="shared" si="7"/>
        <v>0</v>
      </c>
      <c r="H69" s="185">
        <f t="shared" si="4"/>
        <v>0</v>
      </c>
      <c r="I69" s="185">
        <f t="shared" si="5"/>
        <v>0</v>
      </c>
      <c r="J69" s="195">
        <f t="shared" si="8"/>
        <v>0</v>
      </c>
      <c r="K69" s="185" t="str">
        <f t="shared" si="9"/>
        <v/>
      </c>
    </row>
    <row r="70" spans="2:11" x14ac:dyDescent="0.25">
      <c r="B70" s="185">
        <f t="shared" si="6"/>
        <v>5400</v>
      </c>
      <c r="C70" s="185">
        <f t="shared" si="0"/>
        <v>15400</v>
      </c>
      <c r="D70" s="185">
        <f t="shared" si="1"/>
        <v>10400</v>
      </c>
      <c r="E70" s="185">
        <f t="shared" si="2"/>
        <v>0</v>
      </c>
      <c r="F70" s="185">
        <f t="shared" si="3"/>
        <v>0</v>
      </c>
      <c r="G70" s="185">
        <f t="shared" si="7"/>
        <v>0</v>
      </c>
      <c r="H70" s="185">
        <f t="shared" si="4"/>
        <v>0</v>
      </c>
      <c r="I70" s="185">
        <f t="shared" si="5"/>
        <v>0</v>
      </c>
      <c r="J70" s="195">
        <f t="shared" si="8"/>
        <v>0</v>
      </c>
      <c r="K70" s="185" t="str">
        <f t="shared" si="9"/>
        <v/>
      </c>
    </row>
    <row r="71" spans="2:11" x14ac:dyDescent="0.25">
      <c r="B71" s="185">
        <f t="shared" si="6"/>
        <v>5520</v>
      </c>
      <c r="C71" s="185">
        <f t="shared" si="0"/>
        <v>15520</v>
      </c>
      <c r="D71" s="185">
        <f t="shared" si="1"/>
        <v>10520</v>
      </c>
      <c r="E71" s="185">
        <f t="shared" si="2"/>
        <v>0</v>
      </c>
      <c r="F71" s="185">
        <f t="shared" si="3"/>
        <v>0</v>
      </c>
      <c r="G71" s="185">
        <f t="shared" si="7"/>
        <v>0</v>
      </c>
      <c r="H71" s="185">
        <f t="shared" si="4"/>
        <v>0</v>
      </c>
      <c r="I71" s="185">
        <f t="shared" si="5"/>
        <v>0</v>
      </c>
      <c r="J71" s="195">
        <f t="shared" si="8"/>
        <v>0</v>
      </c>
      <c r="K71" s="185" t="str">
        <f t="shared" si="9"/>
        <v/>
      </c>
    </row>
    <row r="72" spans="2:11" x14ac:dyDescent="0.25">
      <c r="B72" s="185">
        <f t="shared" si="6"/>
        <v>5640</v>
      </c>
      <c r="C72" s="185">
        <f t="shared" si="0"/>
        <v>15640</v>
      </c>
      <c r="D72" s="185">
        <f t="shared" si="1"/>
        <v>10640</v>
      </c>
      <c r="E72" s="185">
        <f t="shared" si="2"/>
        <v>0</v>
      </c>
      <c r="F72" s="185">
        <f t="shared" si="3"/>
        <v>0</v>
      </c>
      <c r="G72" s="185">
        <f t="shared" si="7"/>
        <v>0</v>
      </c>
      <c r="H72" s="185">
        <f t="shared" si="4"/>
        <v>0</v>
      </c>
      <c r="I72" s="185">
        <f t="shared" si="5"/>
        <v>0</v>
      </c>
      <c r="J72" s="195">
        <f t="shared" si="8"/>
        <v>0</v>
      </c>
      <c r="K72" s="185" t="str">
        <f t="shared" si="9"/>
        <v/>
      </c>
    </row>
    <row r="73" spans="2:11" x14ac:dyDescent="0.25">
      <c r="B73" s="185">
        <f t="shared" si="6"/>
        <v>5760</v>
      </c>
      <c r="C73" s="185">
        <f t="shared" si="0"/>
        <v>15760</v>
      </c>
      <c r="D73" s="185">
        <f t="shared" si="1"/>
        <v>10760</v>
      </c>
      <c r="E73" s="185">
        <f t="shared" si="2"/>
        <v>0</v>
      </c>
      <c r="F73" s="185">
        <f t="shared" si="3"/>
        <v>0</v>
      </c>
      <c r="G73" s="185">
        <f t="shared" si="7"/>
        <v>0</v>
      </c>
      <c r="H73" s="185">
        <f t="shared" si="4"/>
        <v>0</v>
      </c>
      <c r="I73" s="185">
        <f t="shared" si="5"/>
        <v>0</v>
      </c>
      <c r="J73" s="195">
        <f t="shared" si="8"/>
        <v>0</v>
      </c>
      <c r="K73" s="185" t="str">
        <f t="shared" si="9"/>
        <v/>
      </c>
    </row>
    <row r="74" spans="2:11" x14ac:dyDescent="0.25">
      <c r="B74" s="185">
        <f t="shared" si="6"/>
        <v>5880</v>
      </c>
      <c r="C74" s="185">
        <f t="shared" si="0"/>
        <v>15880</v>
      </c>
      <c r="D74" s="185">
        <f t="shared" si="1"/>
        <v>10880</v>
      </c>
      <c r="E74" s="185">
        <f t="shared" si="2"/>
        <v>0</v>
      </c>
      <c r="F74" s="185">
        <f t="shared" si="3"/>
        <v>0</v>
      </c>
      <c r="G74" s="185">
        <f t="shared" si="7"/>
        <v>0</v>
      </c>
      <c r="H74" s="185">
        <f t="shared" si="4"/>
        <v>0</v>
      </c>
      <c r="I74" s="185">
        <f t="shared" si="5"/>
        <v>0</v>
      </c>
      <c r="J74" s="195">
        <f t="shared" si="8"/>
        <v>0</v>
      </c>
      <c r="K74" s="185" t="str">
        <f t="shared" si="9"/>
        <v/>
      </c>
    </row>
    <row r="75" spans="2:11" x14ac:dyDescent="0.25">
      <c r="B75" s="185">
        <f t="shared" si="6"/>
        <v>6000</v>
      </c>
      <c r="C75" s="185">
        <f t="shared" si="0"/>
        <v>16000</v>
      </c>
      <c r="D75" s="185">
        <f t="shared" si="1"/>
        <v>11000</v>
      </c>
      <c r="E75" s="185">
        <f t="shared" si="2"/>
        <v>0</v>
      </c>
      <c r="F75" s="185">
        <f t="shared" si="3"/>
        <v>0</v>
      </c>
      <c r="G75" s="185">
        <f t="shared" si="7"/>
        <v>0</v>
      </c>
      <c r="H75" s="185">
        <f t="shared" si="4"/>
        <v>0</v>
      </c>
      <c r="I75" s="185">
        <f t="shared" si="5"/>
        <v>0</v>
      </c>
      <c r="J75" s="195">
        <f t="shared" si="8"/>
        <v>0</v>
      </c>
      <c r="K75" s="185" t="str">
        <f t="shared" si="9"/>
        <v/>
      </c>
    </row>
    <row r="76" spans="2:11" x14ac:dyDescent="0.25">
      <c r="B76" s="185">
        <f t="shared" si="6"/>
        <v>6120</v>
      </c>
      <c r="C76" s="185">
        <f t="shared" si="0"/>
        <v>16120</v>
      </c>
      <c r="D76" s="185">
        <f t="shared" si="1"/>
        <v>11120</v>
      </c>
      <c r="E76" s="185">
        <f t="shared" si="2"/>
        <v>0</v>
      </c>
      <c r="F76" s="185">
        <f t="shared" si="3"/>
        <v>0</v>
      </c>
      <c r="G76" s="185">
        <f t="shared" si="7"/>
        <v>0</v>
      </c>
      <c r="H76" s="185">
        <f t="shared" si="4"/>
        <v>0</v>
      </c>
      <c r="I76" s="185">
        <f t="shared" si="5"/>
        <v>0</v>
      </c>
      <c r="J76" s="195">
        <f t="shared" si="8"/>
        <v>0</v>
      </c>
      <c r="K76" s="185" t="str">
        <f t="shared" si="9"/>
        <v/>
      </c>
    </row>
    <row r="77" spans="2:11" x14ac:dyDescent="0.25">
      <c r="B77" s="185">
        <f t="shared" si="6"/>
        <v>6240</v>
      </c>
      <c r="C77" s="185">
        <f t="shared" si="0"/>
        <v>16240</v>
      </c>
      <c r="D77" s="185">
        <f t="shared" si="1"/>
        <v>11240</v>
      </c>
      <c r="E77" s="185">
        <f t="shared" si="2"/>
        <v>0</v>
      </c>
      <c r="F77" s="185">
        <f t="shared" si="3"/>
        <v>0</v>
      </c>
      <c r="G77" s="185">
        <f t="shared" si="7"/>
        <v>0</v>
      </c>
      <c r="H77" s="185">
        <f t="shared" si="4"/>
        <v>0</v>
      </c>
      <c r="I77" s="185">
        <f t="shared" si="5"/>
        <v>0</v>
      </c>
      <c r="J77" s="195">
        <f t="shared" si="8"/>
        <v>0</v>
      </c>
      <c r="K77" s="185" t="str">
        <f t="shared" si="9"/>
        <v/>
      </c>
    </row>
    <row r="78" spans="2:11" x14ac:dyDescent="0.25">
      <c r="B78" s="185">
        <f t="shared" si="6"/>
        <v>6360</v>
      </c>
      <c r="C78" s="185">
        <f t="shared" si="0"/>
        <v>16360</v>
      </c>
      <c r="D78" s="185">
        <f t="shared" si="1"/>
        <v>11360</v>
      </c>
      <c r="E78" s="185">
        <f t="shared" si="2"/>
        <v>0</v>
      </c>
      <c r="F78" s="185">
        <f t="shared" si="3"/>
        <v>0</v>
      </c>
      <c r="G78" s="185">
        <f t="shared" si="7"/>
        <v>0</v>
      </c>
      <c r="H78" s="185">
        <f t="shared" si="4"/>
        <v>0</v>
      </c>
      <c r="I78" s="185">
        <f t="shared" si="5"/>
        <v>0</v>
      </c>
      <c r="J78" s="195">
        <f t="shared" si="8"/>
        <v>0</v>
      </c>
      <c r="K78" s="185" t="str">
        <f t="shared" si="9"/>
        <v/>
      </c>
    </row>
    <row r="79" spans="2:11" x14ac:dyDescent="0.25">
      <c r="B79" s="185">
        <f t="shared" si="6"/>
        <v>6480</v>
      </c>
      <c r="C79" s="185">
        <f t="shared" si="0"/>
        <v>16480</v>
      </c>
      <c r="D79" s="185">
        <f t="shared" si="1"/>
        <v>11480</v>
      </c>
      <c r="E79" s="185">
        <f t="shared" si="2"/>
        <v>0</v>
      </c>
      <c r="F79" s="185">
        <f t="shared" si="3"/>
        <v>0</v>
      </c>
      <c r="G79" s="185">
        <f t="shared" si="7"/>
        <v>0</v>
      </c>
      <c r="H79" s="185">
        <f t="shared" si="4"/>
        <v>0</v>
      </c>
      <c r="I79" s="185">
        <f t="shared" si="5"/>
        <v>0</v>
      </c>
      <c r="J79" s="195">
        <f t="shared" si="8"/>
        <v>0</v>
      </c>
      <c r="K79" s="185" t="str">
        <f t="shared" si="9"/>
        <v/>
      </c>
    </row>
    <row r="80" spans="2:11" x14ac:dyDescent="0.25">
      <c r="B80" s="185">
        <f t="shared" si="6"/>
        <v>6600</v>
      </c>
      <c r="C80" s="185">
        <f t="shared" si="0"/>
        <v>16600</v>
      </c>
      <c r="D80" s="185">
        <f t="shared" si="1"/>
        <v>11600</v>
      </c>
      <c r="E80" s="185">
        <f t="shared" si="2"/>
        <v>0</v>
      </c>
      <c r="F80" s="185">
        <f t="shared" si="3"/>
        <v>0</v>
      </c>
      <c r="G80" s="185">
        <f t="shared" si="7"/>
        <v>0</v>
      </c>
      <c r="H80" s="185">
        <f t="shared" si="4"/>
        <v>0</v>
      </c>
      <c r="I80" s="185">
        <f t="shared" si="5"/>
        <v>0</v>
      </c>
      <c r="J80" s="195">
        <f t="shared" si="8"/>
        <v>0</v>
      </c>
      <c r="K80" s="185" t="str">
        <f t="shared" si="9"/>
        <v/>
      </c>
    </row>
    <row r="81" spans="2:11" x14ac:dyDescent="0.25">
      <c r="B81" s="185">
        <f t="shared" si="6"/>
        <v>6720</v>
      </c>
      <c r="C81" s="185">
        <f t="shared" si="0"/>
        <v>16720</v>
      </c>
      <c r="D81" s="185">
        <f t="shared" si="1"/>
        <v>11720</v>
      </c>
      <c r="E81" s="185">
        <f t="shared" si="2"/>
        <v>0</v>
      </c>
      <c r="F81" s="185">
        <f t="shared" si="3"/>
        <v>0</v>
      </c>
      <c r="G81" s="185">
        <f t="shared" si="7"/>
        <v>0</v>
      </c>
      <c r="H81" s="185">
        <f t="shared" si="4"/>
        <v>0</v>
      </c>
      <c r="I81" s="185">
        <f t="shared" si="5"/>
        <v>0</v>
      </c>
      <c r="J81" s="195">
        <f t="shared" si="8"/>
        <v>0</v>
      </c>
      <c r="K81" s="185" t="str">
        <f t="shared" si="9"/>
        <v/>
      </c>
    </row>
    <row r="82" spans="2:11" x14ac:dyDescent="0.25">
      <c r="B82" s="185">
        <f t="shared" si="6"/>
        <v>6840</v>
      </c>
      <c r="C82" s="185">
        <f t="shared" si="0"/>
        <v>16840</v>
      </c>
      <c r="D82" s="185">
        <f t="shared" si="1"/>
        <v>11840</v>
      </c>
      <c r="E82" s="185">
        <f t="shared" si="2"/>
        <v>0</v>
      </c>
      <c r="F82" s="185">
        <f t="shared" si="3"/>
        <v>0</v>
      </c>
      <c r="G82" s="185">
        <f t="shared" si="7"/>
        <v>0</v>
      </c>
      <c r="H82" s="185">
        <f t="shared" si="4"/>
        <v>0</v>
      </c>
      <c r="I82" s="185">
        <f t="shared" si="5"/>
        <v>0</v>
      </c>
      <c r="J82" s="195">
        <f t="shared" si="8"/>
        <v>0</v>
      </c>
      <c r="K82" s="185" t="str">
        <f t="shared" si="9"/>
        <v/>
      </c>
    </row>
    <row r="83" spans="2:11" x14ac:dyDescent="0.25">
      <c r="B83" s="185">
        <f t="shared" si="6"/>
        <v>6960</v>
      </c>
      <c r="C83" s="185">
        <f t="shared" si="0"/>
        <v>16960</v>
      </c>
      <c r="D83" s="185">
        <f t="shared" si="1"/>
        <v>11960</v>
      </c>
      <c r="E83" s="185">
        <f t="shared" si="2"/>
        <v>0</v>
      </c>
      <c r="F83" s="185">
        <f t="shared" si="3"/>
        <v>0</v>
      </c>
      <c r="G83" s="185">
        <f t="shared" si="7"/>
        <v>0</v>
      </c>
      <c r="H83" s="185">
        <f t="shared" si="4"/>
        <v>0</v>
      </c>
      <c r="I83" s="185">
        <f t="shared" si="5"/>
        <v>0</v>
      </c>
      <c r="J83" s="195">
        <f t="shared" si="8"/>
        <v>0</v>
      </c>
      <c r="K83" s="185" t="str">
        <f t="shared" si="9"/>
        <v/>
      </c>
    </row>
    <row r="84" spans="2:11" x14ac:dyDescent="0.25">
      <c r="B84" s="185">
        <f t="shared" si="6"/>
        <v>7080</v>
      </c>
      <c r="C84" s="185">
        <f t="shared" si="0"/>
        <v>17080</v>
      </c>
      <c r="D84" s="185">
        <f t="shared" si="1"/>
        <v>12080</v>
      </c>
      <c r="E84" s="185">
        <f t="shared" si="2"/>
        <v>0</v>
      </c>
      <c r="F84" s="185">
        <f t="shared" si="3"/>
        <v>0</v>
      </c>
      <c r="G84" s="185">
        <f t="shared" si="7"/>
        <v>0</v>
      </c>
      <c r="H84" s="185">
        <f t="shared" si="4"/>
        <v>0</v>
      </c>
      <c r="I84" s="185">
        <f t="shared" si="5"/>
        <v>0</v>
      </c>
      <c r="J84" s="195">
        <f t="shared" si="8"/>
        <v>0</v>
      </c>
      <c r="K84" s="185" t="str">
        <f t="shared" si="9"/>
        <v/>
      </c>
    </row>
    <row r="85" spans="2:11" x14ac:dyDescent="0.25">
      <c r="B85" s="185">
        <f t="shared" si="6"/>
        <v>7200</v>
      </c>
      <c r="C85" s="185">
        <f t="shared" si="0"/>
        <v>17200</v>
      </c>
      <c r="D85" s="185">
        <f t="shared" si="1"/>
        <v>12200</v>
      </c>
      <c r="E85" s="185">
        <f t="shared" si="2"/>
        <v>0</v>
      </c>
      <c r="F85" s="185">
        <f t="shared" si="3"/>
        <v>0</v>
      </c>
      <c r="G85" s="185">
        <f t="shared" si="7"/>
        <v>0</v>
      </c>
      <c r="H85" s="185">
        <f t="shared" si="4"/>
        <v>0</v>
      </c>
      <c r="I85" s="185">
        <f t="shared" si="5"/>
        <v>0</v>
      </c>
      <c r="J85" s="195">
        <f t="shared" si="8"/>
        <v>0</v>
      </c>
      <c r="K85" s="185" t="str">
        <f t="shared" si="9"/>
        <v/>
      </c>
    </row>
    <row r="86" spans="2:11" x14ac:dyDescent="0.25">
      <c r="B86" s="185">
        <f t="shared" si="6"/>
        <v>7320</v>
      </c>
      <c r="C86" s="185">
        <f t="shared" si="0"/>
        <v>17320</v>
      </c>
      <c r="D86" s="185">
        <f t="shared" si="1"/>
        <v>12320</v>
      </c>
      <c r="E86" s="185">
        <f t="shared" si="2"/>
        <v>0</v>
      </c>
      <c r="F86" s="185">
        <f t="shared" si="3"/>
        <v>0</v>
      </c>
      <c r="G86" s="185">
        <f t="shared" si="7"/>
        <v>0</v>
      </c>
      <c r="H86" s="185">
        <f t="shared" si="4"/>
        <v>0</v>
      </c>
      <c r="I86" s="185">
        <f t="shared" si="5"/>
        <v>0</v>
      </c>
      <c r="J86" s="195">
        <f t="shared" si="8"/>
        <v>0</v>
      </c>
      <c r="K86" s="185" t="str">
        <f t="shared" si="9"/>
        <v/>
      </c>
    </row>
    <row r="87" spans="2:11" x14ac:dyDescent="0.25">
      <c r="B87" s="185">
        <f t="shared" si="6"/>
        <v>7440</v>
      </c>
      <c r="C87" s="185">
        <f t="shared" si="0"/>
        <v>17440</v>
      </c>
      <c r="D87" s="185">
        <f t="shared" si="1"/>
        <v>12440</v>
      </c>
      <c r="E87" s="185">
        <f t="shared" si="2"/>
        <v>0</v>
      </c>
      <c r="F87" s="185">
        <f t="shared" si="3"/>
        <v>0</v>
      </c>
      <c r="G87" s="185">
        <f t="shared" si="7"/>
        <v>0</v>
      </c>
      <c r="H87" s="185">
        <f t="shared" si="4"/>
        <v>0</v>
      </c>
      <c r="I87" s="185">
        <f t="shared" si="5"/>
        <v>0</v>
      </c>
      <c r="J87" s="195">
        <f t="shared" si="8"/>
        <v>0</v>
      </c>
      <c r="K87" s="185" t="str">
        <f t="shared" si="9"/>
        <v/>
      </c>
    </row>
    <row r="88" spans="2:11" x14ac:dyDescent="0.25">
      <c r="B88" s="185">
        <f t="shared" si="6"/>
        <v>7560</v>
      </c>
      <c r="C88" s="185">
        <f t="shared" si="0"/>
        <v>17560</v>
      </c>
      <c r="D88" s="185">
        <f t="shared" si="1"/>
        <v>12560</v>
      </c>
      <c r="E88" s="185">
        <f t="shared" si="2"/>
        <v>0</v>
      </c>
      <c r="F88" s="185">
        <f t="shared" si="3"/>
        <v>0</v>
      </c>
      <c r="G88" s="185">
        <f t="shared" si="7"/>
        <v>0</v>
      </c>
      <c r="H88" s="185">
        <f t="shared" si="4"/>
        <v>0</v>
      </c>
      <c r="I88" s="185">
        <f t="shared" si="5"/>
        <v>0</v>
      </c>
      <c r="J88" s="195">
        <f t="shared" si="8"/>
        <v>0</v>
      </c>
      <c r="K88" s="185" t="str">
        <f t="shared" si="9"/>
        <v/>
      </c>
    </row>
    <row r="89" spans="2:11" x14ac:dyDescent="0.25">
      <c r="B89" s="185">
        <f t="shared" si="6"/>
        <v>7680</v>
      </c>
      <c r="C89" s="185">
        <f t="shared" ref="C89:C152" si="10">B89+B$20</f>
        <v>17680</v>
      </c>
      <c r="D89" s="185">
        <f t="shared" ref="D89:D152" si="11">B$20/2+B89</f>
        <v>12680</v>
      </c>
      <c r="E89" s="185">
        <f t="shared" ref="E89:E152" si="12">MIN(50%*B$20,MAX(0,50%*MIN(Q$15-Q$14,D89-Q$14)))</f>
        <v>0</v>
      </c>
      <c r="F89" s="185">
        <f t="shared" ref="F89:F152" si="13">MIN(85%*B$20-E89,85%*MAX(0,D89-Q$15))</f>
        <v>0</v>
      </c>
      <c r="G89" s="185">
        <f t="shared" si="7"/>
        <v>0</v>
      </c>
      <c r="H89" s="185">
        <f t="shared" ref="H89:H152" si="14">MAX(0,B89+G89-E$20-F$20)</f>
        <v>0</v>
      </c>
      <c r="I89" s="185">
        <f t="shared" ref="I89:I152" si="15">IF(H89&gt;P$10,(H89-P$10)*O$10+Q$10,IF(H89&gt;P$9,(H89-P$9)*O$9+Q$9,IF(H89&gt;P$8,(H89-P$8)*O$8+Q$8,IF(H89&gt;P$7,(H89-P$7)*O$7+Q$7,IF(H89&gt;P$6,(H89-P$6)*O$6+Q$6,IF(H89&gt;P$5,(H89-P$5)*O$5+Q$5,(H89-P$4)*O$4+Q$4))))))</f>
        <v>0</v>
      </c>
      <c r="J89" s="195">
        <f t="shared" si="8"/>
        <v>0</v>
      </c>
      <c r="K89" s="185" t="str">
        <f t="shared" si="9"/>
        <v/>
      </c>
    </row>
    <row r="90" spans="2:11" x14ac:dyDescent="0.25">
      <c r="B90" s="185">
        <f t="shared" ref="B90:B153" si="16">B89+L$20</f>
        <v>7800</v>
      </c>
      <c r="C90" s="185">
        <f t="shared" si="10"/>
        <v>17800</v>
      </c>
      <c r="D90" s="185">
        <f t="shared" si="11"/>
        <v>12800</v>
      </c>
      <c r="E90" s="185">
        <f t="shared" si="12"/>
        <v>0</v>
      </c>
      <c r="F90" s="185">
        <f t="shared" si="13"/>
        <v>0</v>
      </c>
      <c r="G90" s="185">
        <f t="shared" ref="G90:G153" si="17">E90+F90</f>
        <v>0</v>
      </c>
      <c r="H90" s="185">
        <f t="shared" si="14"/>
        <v>0</v>
      </c>
      <c r="I90" s="185">
        <f t="shared" si="15"/>
        <v>0</v>
      </c>
      <c r="J90" s="195">
        <f t="shared" ref="J90:J153" si="18">(I91-I90)/L$20</f>
        <v>0</v>
      </c>
      <c r="K90" s="185" t="str">
        <f t="shared" ref="K90:K153" si="19">IF(C90=$O$20,I90,"")</f>
        <v/>
      </c>
    </row>
    <row r="91" spans="2:11" x14ac:dyDescent="0.25">
      <c r="B91" s="185">
        <f t="shared" si="16"/>
        <v>7920</v>
      </c>
      <c r="C91" s="185">
        <f t="shared" si="10"/>
        <v>17920</v>
      </c>
      <c r="D91" s="185">
        <f t="shared" si="11"/>
        <v>12920</v>
      </c>
      <c r="E91" s="185">
        <f t="shared" si="12"/>
        <v>0</v>
      </c>
      <c r="F91" s="185">
        <f t="shared" si="13"/>
        <v>0</v>
      </c>
      <c r="G91" s="185">
        <f t="shared" si="17"/>
        <v>0</v>
      </c>
      <c r="H91" s="185">
        <f t="shared" si="14"/>
        <v>0</v>
      </c>
      <c r="I91" s="185">
        <f t="shared" si="15"/>
        <v>0</v>
      </c>
      <c r="J91" s="195">
        <f t="shared" si="18"/>
        <v>0</v>
      </c>
      <c r="K91" s="185" t="str">
        <f t="shared" si="19"/>
        <v/>
      </c>
    </row>
    <row r="92" spans="2:11" x14ac:dyDescent="0.25">
      <c r="B92" s="185">
        <f t="shared" si="16"/>
        <v>8040</v>
      </c>
      <c r="C92" s="185">
        <f t="shared" si="10"/>
        <v>18040</v>
      </c>
      <c r="D92" s="185">
        <f t="shared" si="11"/>
        <v>13040</v>
      </c>
      <c r="E92" s="185">
        <f t="shared" si="12"/>
        <v>0</v>
      </c>
      <c r="F92" s="185">
        <f t="shared" si="13"/>
        <v>0</v>
      </c>
      <c r="G92" s="185">
        <f t="shared" si="17"/>
        <v>0</v>
      </c>
      <c r="H92" s="185">
        <f t="shared" si="14"/>
        <v>0</v>
      </c>
      <c r="I92" s="185">
        <f t="shared" si="15"/>
        <v>0</v>
      </c>
      <c r="J92" s="195">
        <f t="shared" si="18"/>
        <v>0</v>
      </c>
      <c r="K92" s="185" t="str">
        <f t="shared" si="19"/>
        <v/>
      </c>
    </row>
    <row r="93" spans="2:11" x14ac:dyDescent="0.25">
      <c r="B93" s="185">
        <f t="shared" si="16"/>
        <v>8160</v>
      </c>
      <c r="C93" s="185">
        <f t="shared" si="10"/>
        <v>18160</v>
      </c>
      <c r="D93" s="185">
        <f t="shared" si="11"/>
        <v>13160</v>
      </c>
      <c r="E93" s="185">
        <f t="shared" si="12"/>
        <v>0</v>
      </c>
      <c r="F93" s="185">
        <f t="shared" si="13"/>
        <v>0</v>
      </c>
      <c r="G93" s="185">
        <f t="shared" si="17"/>
        <v>0</v>
      </c>
      <c r="H93" s="185">
        <f t="shared" si="14"/>
        <v>0</v>
      </c>
      <c r="I93" s="185">
        <f t="shared" si="15"/>
        <v>0</v>
      </c>
      <c r="J93" s="195">
        <f t="shared" si="18"/>
        <v>0</v>
      </c>
      <c r="K93" s="185" t="str">
        <f t="shared" si="19"/>
        <v/>
      </c>
    </row>
    <row r="94" spans="2:11" x14ac:dyDescent="0.25">
      <c r="B94" s="185">
        <f t="shared" si="16"/>
        <v>8280</v>
      </c>
      <c r="C94" s="185">
        <f t="shared" si="10"/>
        <v>18280</v>
      </c>
      <c r="D94" s="185">
        <f t="shared" si="11"/>
        <v>13280</v>
      </c>
      <c r="E94" s="185">
        <f t="shared" si="12"/>
        <v>0</v>
      </c>
      <c r="F94" s="185">
        <f t="shared" si="13"/>
        <v>0</v>
      </c>
      <c r="G94" s="185">
        <f t="shared" si="17"/>
        <v>0</v>
      </c>
      <c r="H94" s="185">
        <f t="shared" si="14"/>
        <v>0</v>
      </c>
      <c r="I94" s="185">
        <f t="shared" si="15"/>
        <v>0</v>
      </c>
      <c r="J94" s="195">
        <f t="shared" si="18"/>
        <v>0</v>
      </c>
      <c r="K94" s="185" t="str">
        <f t="shared" si="19"/>
        <v/>
      </c>
    </row>
    <row r="95" spans="2:11" x14ac:dyDescent="0.25">
      <c r="B95" s="185">
        <f t="shared" si="16"/>
        <v>8400</v>
      </c>
      <c r="C95" s="185">
        <f t="shared" si="10"/>
        <v>18400</v>
      </c>
      <c r="D95" s="185">
        <f t="shared" si="11"/>
        <v>13400</v>
      </c>
      <c r="E95" s="185">
        <f t="shared" si="12"/>
        <v>0</v>
      </c>
      <c r="F95" s="185">
        <f t="shared" si="13"/>
        <v>0</v>
      </c>
      <c r="G95" s="185">
        <f t="shared" si="17"/>
        <v>0</v>
      </c>
      <c r="H95" s="185">
        <f t="shared" si="14"/>
        <v>0</v>
      </c>
      <c r="I95" s="185">
        <f t="shared" si="15"/>
        <v>0</v>
      </c>
      <c r="J95" s="195">
        <f t="shared" si="18"/>
        <v>0</v>
      </c>
      <c r="K95" s="185" t="str">
        <f t="shared" si="19"/>
        <v/>
      </c>
    </row>
    <row r="96" spans="2:11" x14ac:dyDescent="0.25">
      <c r="B96" s="185">
        <f t="shared" si="16"/>
        <v>8520</v>
      </c>
      <c r="C96" s="185">
        <f t="shared" si="10"/>
        <v>18520</v>
      </c>
      <c r="D96" s="185">
        <f t="shared" si="11"/>
        <v>13520</v>
      </c>
      <c r="E96" s="185">
        <f t="shared" si="12"/>
        <v>0</v>
      </c>
      <c r="F96" s="185">
        <f t="shared" si="13"/>
        <v>0</v>
      </c>
      <c r="G96" s="185">
        <f t="shared" si="17"/>
        <v>0</v>
      </c>
      <c r="H96" s="185">
        <f t="shared" si="14"/>
        <v>0</v>
      </c>
      <c r="I96" s="185">
        <f t="shared" si="15"/>
        <v>0</v>
      </c>
      <c r="J96" s="195">
        <f t="shared" si="18"/>
        <v>0</v>
      </c>
      <c r="K96" s="185" t="str">
        <f t="shared" si="19"/>
        <v/>
      </c>
    </row>
    <row r="97" spans="2:11" x14ac:dyDescent="0.25">
      <c r="B97" s="185">
        <f t="shared" si="16"/>
        <v>8640</v>
      </c>
      <c r="C97" s="185">
        <f t="shared" si="10"/>
        <v>18640</v>
      </c>
      <c r="D97" s="185">
        <f t="shared" si="11"/>
        <v>13640</v>
      </c>
      <c r="E97" s="185">
        <f t="shared" si="12"/>
        <v>0</v>
      </c>
      <c r="F97" s="185">
        <f t="shared" si="13"/>
        <v>0</v>
      </c>
      <c r="G97" s="185">
        <f t="shared" si="17"/>
        <v>0</v>
      </c>
      <c r="H97" s="185">
        <f t="shared" si="14"/>
        <v>0</v>
      </c>
      <c r="I97" s="185">
        <f t="shared" si="15"/>
        <v>0</v>
      </c>
      <c r="J97" s="195">
        <f t="shared" si="18"/>
        <v>0</v>
      </c>
      <c r="K97" s="185" t="str">
        <f t="shared" si="19"/>
        <v/>
      </c>
    </row>
    <row r="98" spans="2:11" x14ac:dyDescent="0.25">
      <c r="B98" s="185">
        <f t="shared" si="16"/>
        <v>8760</v>
      </c>
      <c r="C98" s="185">
        <f t="shared" si="10"/>
        <v>18760</v>
      </c>
      <c r="D98" s="185">
        <f t="shared" si="11"/>
        <v>13760</v>
      </c>
      <c r="E98" s="185">
        <f t="shared" si="12"/>
        <v>0</v>
      </c>
      <c r="F98" s="185">
        <f t="shared" si="13"/>
        <v>0</v>
      </c>
      <c r="G98" s="185">
        <f t="shared" si="17"/>
        <v>0</v>
      </c>
      <c r="H98" s="185">
        <f t="shared" si="14"/>
        <v>0</v>
      </c>
      <c r="I98" s="185">
        <f t="shared" si="15"/>
        <v>0</v>
      </c>
      <c r="J98" s="195">
        <f t="shared" si="18"/>
        <v>0</v>
      </c>
      <c r="K98" s="185" t="str">
        <f t="shared" si="19"/>
        <v/>
      </c>
    </row>
    <row r="99" spans="2:11" x14ac:dyDescent="0.25">
      <c r="B99" s="185">
        <f t="shared" si="16"/>
        <v>8880</v>
      </c>
      <c r="C99" s="185">
        <f t="shared" si="10"/>
        <v>18880</v>
      </c>
      <c r="D99" s="185">
        <f t="shared" si="11"/>
        <v>13880</v>
      </c>
      <c r="E99" s="185">
        <f t="shared" si="12"/>
        <v>0</v>
      </c>
      <c r="F99" s="185">
        <f t="shared" si="13"/>
        <v>0</v>
      </c>
      <c r="G99" s="185">
        <f t="shared" si="17"/>
        <v>0</v>
      </c>
      <c r="H99" s="185">
        <f t="shared" si="14"/>
        <v>0</v>
      </c>
      <c r="I99" s="185">
        <f t="shared" si="15"/>
        <v>0</v>
      </c>
      <c r="J99" s="195">
        <f t="shared" si="18"/>
        <v>0</v>
      </c>
      <c r="K99" s="185" t="str">
        <f t="shared" si="19"/>
        <v/>
      </c>
    </row>
    <row r="100" spans="2:11" x14ac:dyDescent="0.25">
      <c r="B100" s="185">
        <f t="shared" si="16"/>
        <v>9000</v>
      </c>
      <c r="C100" s="185">
        <f t="shared" si="10"/>
        <v>19000</v>
      </c>
      <c r="D100" s="185">
        <f t="shared" si="11"/>
        <v>14000</v>
      </c>
      <c r="E100" s="185">
        <f t="shared" si="12"/>
        <v>0</v>
      </c>
      <c r="F100" s="185">
        <f t="shared" si="13"/>
        <v>0</v>
      </c>
      <c r="G100" s="185">
        <f t="shared" si="17"/>
        <v>0</v>
      </c>
      <c r="H100" s="185">
        <f t="shared" si="14"/>
        <v>0</v>
      </c>
      <c r="I100" s="185">
        <f t="shared" si="15"/>
        <v>0</v>
      </c>
      <c r="J100" s="195">
        <f t="shared" si="18"/>
        <v>0</v>
      </c>
      <c r="K100" s="185" t="str">
        <f t="shared" si="19"/>
        <v/>
      </c>
    </row>
    <row r="101" spans="2:11" x14ac:dyDescent="0.25">
      <c r="B101" s="185">
        <f t="shared" si="16"/>
        <v>9120</v>
      </c>
      <c r="C101" s="185">
        <f t="shared" si="10"/>
        <v>19120</v>
      </c>
      <c r="D101" s="185">
        <f t="shared" si="11"/>
        <v>14120</v>
      </c>
      <c r="E101" s="185">
        <f t="shared" si="12"/>
        <v>0</v>
      </c>
      <c r="F101" s="185">
        <f t="shared" si="13"/>
        <v>0</v>
      </c>
      <c r="G101" s="185">
        <f t="shared" si="17"/>
        <v>0</v>
      </c>
      <c r="H101" s="185">
        <f t="shared" si="14"/>
        <v>0</v>
      </c>
      <c r="I101" s="185">
        <f t="shared" si="15"/>
        <v>0</v>
      </c>
      <c r="J101" s="195">
        <f t="shared" si="18"/>
        <v>0</v>
      </c>
      <c r="K101" s="185" t="str">
        <f t="shared" si="19"/>
        <v/>
      </c>
    </row>
    <row r="102" spans="2:11" x14ac:dyDescent="0.25">
      <c r="B102" s="185">
        <f t="shared" si="16"/>
        <v>9240</v>
      </c>
      <c r="C102" s="185">
        <f t="shared" si="10"/>
        <v>19240</v>
      </c>
      <c r="D102" s="185">
        <f t="shared" si="11"/>
        <v>14240</v>
      </c>
      <c r="E102" s="185">
        <f t="shared" si="12"/>
        <v>0</v>
      </c>
      <c r="F102" s="185">
        <f t="shared" si="13"/>
        <v>0</v>
      </c>
      <c r="G102" s="185">
        <f t="shared" si="17"/>
        <v>0</v>
      </c>
      <c r="H102" s="185">
        <f t="shared" si="14"/>
        <v>0</v>
      </c>
      <c r="I102" s="185">
        <f t="shared" si="15"/>
        <v>0</v>
      </c>
      <c r="J102" s="195">
        <f t="shared" si="18"/>
        <v>0</v>
      </c>
      <c r="K102" s="185" t="str">
        <f t="shared" si="19"/>
        <v/>
      </c>
    </row>
    <row r="103" spans="2:11" x14ac:dyDescent="0.25">
      <c r="B103" s="185">
        <f t="shared" si="16"/>
        <v>9360</v>
      </c>
      <c r="C103" s="185">
        <f t="shared" si="10"/>
        <v>19360</v>
      </c>
      <c r="D103" s="185">
        <f t="shared" si="11"/>
        <v>14360</v>
      </c>
      <c r="E103" s="185">
        <f t="shared" si="12"/>
        <v>0</v>
      </c>
      <c r="F103" s="185">
        <f t="shared" si="13"/>
        <v>0</v>
      </c>
      <c r="G103" s="185">
        <f t="shared" si="17"/>
        <v>0</v>
      </c>
      <c r="H103" s="185">
        <f t="shared" si="14"/>
        <v>0</v>
      </c>
      <c r="I103" s="185">
        <f t="shared" si="15"/>
        <v>0</v>
      </c>
      <c r="J103" s="195">
        <f t="shared" si="18"/>
        <v>0</v>
      </c>
      <c r="K103" s="185" t="str">
        <f t="shared" si="19"/>
        <v/>
      </c>
    </row>
    <row r="104" spans="2:11" x14ac:dyDescent="0.25">
      <c r="B104" s="185">
        <f t="shared" si="16"/>
        <v>9480</v>
      </c>
      <c r="C104" s="185">
        <f t="shared" si="10"/>
        <v>19480</v>
      </c>
      <c r="D104" s="185">
        <f t="shared" si="11"/>
        <v>14480</v>
      </c>
      <c r="E104" s="185">
        <f t="shared" si="12"/>
        <v>0</v>
      </c>
      <c r="F104" s="185">
        <f t="shared" si="13"/>
        <v>0</v>
      </c>
      <c r="G104" s="185">
        <f t="shared" si="17"/>
        <v>0</v>
      </c>
      <c r="H104" s="185">
        <f t="shared" si="14"/>
        <v>0</v>
      </c>
      <c r="I104" s="185">
        <f t="shared" si="15"/>
        <v>0</v>
      </c>
      <c r="J104" s="195">
        <f t="shared" si="18"/>
        <v>0</v>
      </c>
      <c r="K104" s="185" t="str">
        <f t="shared" si="19"/>
        <v/>
      </c>
    </row>
    <row r="105" spans="2:11" x14ac:dyDescent="0.25">
      <c r="B105" s="185">
        <f t="shared" si="16"/>
        <v>9600</v>
      </c>
      <c r="C105" s="185">
        <f t="shared" si="10"/>
        <v>19600</v>
      </c>
      <c r="D105" s="185">
        <f t="shared" si="11"/>
        <v>14600</v>
      </c>
      <c r="E105" s="185">
        <f t="shared" si="12"/>
        <v>0</v>
      </c>
      <c r="F105" s="185">
        <f t="shared" si="13"/>
        <v>0</v>
      </c>
      <c r="G105" s="185">
        <f t="shared" si="17"/>
        <v>0</v>
      </c>
      <c r="H105" s="185">
        <f t="shared" si="14"/>
        <v>0</v>
      </c>
      <c r="I105" s="185">
        <f t="shared" si="15"/>
        <v>0</v>
      </c>
      <c r="J105" s="195">
        <f t="shared" si="18"/>
        <v>0</v>
      </c>
      <c r="K105" s="185" t="str">
        <f t="shared" si="19"/>
        <v/>
      </c>
    </row>
    <row r="106" spans="2:11" x14ac:dyDescent="0.25">
      <c r="B106" s="185">
        <f t="shared" si="16"/>
        <v>9720</v>
      </c>
      <c r="C106" s="185">
        <f t="shared" si="10"/>
        <v>19720</v>
      </c>
      <c r="D106" s="185">
        <f t="shared" si="11"/>
        <v>14720</v>
      </c>
      <c r="E106" s="185">
        <f t="shared" si="12"/>
        <v>0</v>
      </c>
      <c r="F106" s="185">
        <f t="shared" si="13"/>
        <v>0</v>
      </c>
      <c r="G106" s="185">
        <f t="shared" si="17"/>
        <v>0</v>
      </c>
      <c r="H106" s="185">
        <f t="shared" si="14"/>
        <v>0</v>
      </c>
      <c r="I106" s="185">
        <f t="shared" si="15"/>
        <v>0</v>
      </c>
      <c r="J106" s="195">
        <f t="shared" si="18"/>
        <v>0</v>
      </c>
      <c r="K106" s="185" t="str">
        <f t="shared" si="19"/>
        <v/>
      </c>
    </row>
    <row r="107" spans="2:11" x14ac:dyDescent="0.25">
      <c r="B107" s="185">
        <f t="shared" si="16"/>
        <v>9840</v>
      </c>
      <c r="C107" s="185">
        <f t="shared" si="10"/>
        <v>19840</v>
      </c>
      <c r="D107" s="185">
        <f t="shared" si="11"/>
        <v>14840</v>
      </c>
      <c r="E107" s="185">
        <f t="shared" si="12"/>
        <v>0</v>
      </c>
      <c r="F107" s="185">
        <f t="shared" si="13"/>
        <v>0</v>
      </c>
      <c r="G107" s="185">
        <f t="shared" si="17"/>
        <v>0</v>
      </c>
      <c r="H107" s="185">
        <f t="shared" si="14"/>
        <v>0</v>
      </c>
      <c r="I107" s="185">
        <f t="shared" si="15"/>
        <v>0</v>
      </c>
      <c r="J107" s="195">
        <f t="shared" si="18"/>
        <v>0</v>
      </c>
      <c r="K107" s="185" t="str">
        <f t="shared" si="19"/>
        <v/>
      </c>
    </row>
    <row r="108" spans="2:11" x14ac:dyDescent="0.25">
      <c r="B108" s="185">
        <f t="shared" si="16"/>
        <v>9960</v>
      </c>
      <c r="C108" s="185">
        <f t="shared" si="10"/>
        <v>19960</v>
      </c>
      <c r="D108" s="185">
        <f t="shared" si="11"/>
        <v>14960</v>
      </c>
      <c r="E108" s="185">
        <f t="shared" si="12"/>
        <v>0</v>
      </c>
      <c r="F108" s="185">
        <f t="shared" si="13"/>
        <v>0</v>
      </c>
      <c r="G108" s="185">
        <f t="shared" si="17"/>
        <v>0</v>
      </c>
      <c r="H108" s="185">
        <f t="shared" si="14"/>
        <v>0</v>
      </c>
      <c r="I108" s="185">
        <f t="shared" si="15"/>
        <v>0</v>
      </c>
      <c r="J108" s="195">
        <f t="shared" si="18"/>
        <v>0</v>
      </c>
      <c r="K108" s="185" t="str">
        <f t="shared" si="19"/>
        <v/>
      </c>
    </row>
    <row r="109" spans="2:11" x14ac:dyDescent="0.25">
      <c r="B109" s="185">
        <f t="shared" si="16"/>
        <v>10080</v>
      </c>
      <c r="C109" s="185">
        <f t="shared" si="10"/>
        <v>20080</v>
      </c>
      <c r="D109" s="185">
        <f t="shared" si="11"/>
        <v>15080</v>
      </c>
      <c r="E109" s="185">
        <f t="shared" si="12"/>
        <v>0</v>
      </c>
      <c r="F109" s="185">
        <f t="shared" si="13"/>
        <v>0</v>
      </c>
      <c r="G109" s="185">
        <f t="shared" si="17"/>
        <v>0</v>
      </c>
      <c r="H109" s="185">
        <f t="shared" si="14"/>
        <v>0</v>
      </c>
      <c r="I109" s="185">
        <f t="shared" si="15"/>
        <v>0</v>
      </c>
      <c r="J109" s="195">
        <f t="shared" si="18"/>
        <v>0</v>
      </c>
      <c r="K109" s="185" t="str">
        <f t="shared" si="19"/>
        <v/>
      </c>
    </row>
    <row r="110" spans="2:11" x14ac:dyDescent="0.25">
      <c r="B110" s="185">
        <f t="shared" si="16"/>
        <v>10200</v>
      </c>
      <c r="C110" s="185">
        <f t="shared" si="10"/>
        <v>20200</v>
      </c>
      <c r="D110" s="185">
        <f t="shared" si="11"/>
        <v>15200</v>
      </c>
      <c r="E110" s="185">
        <f t="shared" si="12"/>
        <v>0</v>
      </c>
      <c r="F110" s="185">
        <f t="shared" si="13"/>
        <v>0</v>
      </c>
      <c r="G110" s="185">
        <f t="shared" si="17"/>
        <v>0</v>
      </c>
      <c r="H110" s="185">
        <f t="shared" si="14"/>
        <v>0</v>
      </c>
      <c r="I110" s="185">
        <f t="shared" si="15"/>
        <v>0</v>
      </c>
      <c r="J110" s="195">
        <f t="shared" si="18"/>
        <v>0</v>
      </c>
      <c r="K110" s="185" t="str">
        <f t="shared" si="19"/>
        <v/>
      </c>
    </row>
    <row r="111" spans="2:11" x14ac:dyDescent="0.25">
      <c r="B111" s="185">
        <f t="shared" si="16"/>
        <v>10320</v>
      </c>
      <c r="C111" s="185">
        <f t="shared" si="10"/>
        <v>20320</v>
      </c>
      <c r="D111" s="185">
        <f t="shared" si="11"/>
        <v>15320</v>
      </c>
      <c r="E111" s="185">
        <f t="shared" si="12"/>
        <v>0</v>
      </c>
      <c r="F111" s="185">
        <f t="shared" si="13"/>
        <v>0</v>
      </c>
      <c r="G111" s="185">
        <f t="shared" si="17"/>
        <v>0</v>
      </c>
      <c r="H111" s="185">
        <f t="shared" si="14"/>
        <v>0</v>
      </c>
      <c r="I111" s="185">
        <f t="shared" si="15"/>
        <v>0</v>
      </c>
      <c r="J111" s="195">
        <f t="shared" si="18"/>
        <v>0</v>
      </c>
      <c r="K111" s="185" t="str">
        <f t="shared" si="19"/>
        <v/>
      </c>
    </row>
    <row r="112" spans="2:11" x14ac:dyDescent="0.25">
      <c r="B112" s="185">
        <f t="shared" si="16"/>
        <v>10440</v>
      </c>
      <c r="C112" s="185">
        <f t="shared" si="10"/>
        <v>20440</v>
      </c>
      <c r="D112" s="185">
        <f t="shared" si="11"/>
        <v>15440</v>
      </c>
      <c r="E112" s="185">
        <f t="shared" si="12"/>
        <v>0</v>
      </c>
      <c r="F112" s="185">
        <f t="shared" si="13"/>
        <v>0</v>
      </c>
      <c r="G112" s="185">
        <f t="shared" si="17"/>
        <v>0</v>
      </c>
      <c r="H112" s="185">
        <f t="shared" si="14"/>
        <v>0</v>
      </c>
      <c r="I112" s="185">
        <f t="shared" si="15"/>
        <v>0</v>
      </c>
      <c r="J112" s="195">
        <f t="shared" si="18"/>
        <v>0</v>
      </c>
      <c r="K112" s="185" t="str">
        <f t="shared" si="19"/>
        <v/>
      </c>
    </row>
    <row r="113" spans="2:11" x14ac:dyDescent="0.25">
      <c r="B113" s="185">
        <f t="shared" si="16"/>
        <v>10560</v>
      </c>
      <c r="C113" s="185">
        <f t="shared" si="10"/>
        <v>20560</v>
      </c>
      <c r="D113" s="185">
        <f t="shared" si="11"/>
        <v>15560</v>
      </c>
      <c r="E113" s="185">
        <f t="shared" si="12"/>
        <v>0</v>
      </c>
      <c r="F113" s="185">
        <f t="shared" si="13"/>
        <v>0</v>
      </c>
      <c r="G113" s="185">
        <f t="shared" si="17"/>
        <v>0</v>
      </c>
      <c r="H113" s="185">
        <f t="shared" si="14"/>
        <v>0</v>
      </c>
      <c r="I113" s="185">
        <f t="shared" si="15"/>
        <v>0</v>
      </c>
      <c r="J113" s="195">
        <f t="shared" si="18"/>
        <v>0</v>
      </c>
      <c r="K113" s="185" t="str">
        <f t="shared" si="19"/>
        <v/>
      </c>
    </row>
    <row r="114" spans="2:11" x14ac:dyDescent="0.25">
      <c r="B114" s="185">
        <f t="shared" si="16"/>
        <v>10680</v>
      </c>
      <c r="C114" s="185">
        <f t="shared" si="10"/>
        <v>20680</v>
      </c>
      <c r="D114" s="185">
        <f t="shared" si="11"/>
        <v>15680</v>
      </c>
      <c r="E114" s="185">
        <f t="shared" si="12"/>
        <v>0</v>
      </c>
      <c r="F114" s="185">
        <f t="shared" si="13"/>
        <v>0</v>
      </c>
      <c r="G114" s="185">
        <f t="shared" si="17"/>
        <v>0</v>
      </c>
      <c r="H114" s="185">
        <f t="shared" si="14"/>
        <v>0</v>
      </c>
      <c r="I114" s="185">
        <f t="shared" si="15"/>
        <v>0</v>
      </c>
      <c r="J114" s="195">
        <f t="shared" si="18"/>
        <v>0</v>
      </c>
      <c r="K114" s="185" t="str">
        <f t="shared" si="19"/>
        <v/>
      </c>
    </row>
    <row r="115" spans="2:11" x14ac:dyDescent="0.25">
      <c r="B115" s="185">
        <f t="shared" si="16"/>
        <v>10800</v>
      </c>
      <c r="C115" s="185">
        <f t="shared" si="10"/>
        <v>20800</v>
      </c>
      <c r="D115" s="185">
        <f t="shared" si="11"/>
        <v>15800</v>
      </c>
      <c r="E115" s="185">
        <f t="shared" si="12"/>
        <v>0</v>
      </c>
      <c r="F115" s="185">
        <f t="shared" si="13"/>
        <v>0</v>
      </c>
      <c r="G115" s="185">
        <f t="shared" si="17"/>
        <v>0</v>
      </c>
      <c r="H115" s="185">
        <f t="shared" si="14"/>
        <v>0</v>
      </c>
      <c r="I115" s="185">
        <f t="shared" si="15"/>
        <v>0</v>
      </c>
      <c r="J115" s="195">
        <f t="shared" si="18"/>
        <v>0</v>
      </c>
      <c r="K115" s="185" t="str">
        <f t="shared" si="19"/>
        <v/>
      </c>
    </row>
    <row r="116" spans="2:11" x14ac:dyDescent="0.25">
      <c r="B116" s="185">
        <f t="shared" si="16"/>
        <v>10920</v>
      </c>
      <c r="C116" s="185">
        <f t="shared" si="10"/>
        <v>20920</v>
      </c>
      <c r="D116" s="185">
        <f t="shared" si="11"/>
        <v>15920</v>
      </c>
      <c r="E116" s="185">
        <f t="shared" si="12"/>
        <v>0</v>
      </c>
      <c r="F116" s="185">
        <f t="shared" si="13"/>
        <v>0</v>
      </c>
      <c r="G116" s="185">
        <f t="shared" si="17"/>
        <v>0</v>
      </c>
      <c r="H116" s="185">
        <f t="shared" si="14"/>
        <v>0</v>
      </c>
      <c r="I116" s="185">
        <f t="shared" si="15"/>
        <v>0</v>
      </c>
      <c r="J116" s="195">
        <f t="shared" si="18"/>
        <v>0</v>
      </c>
      <c r="K116" s="185" t="str">
        <f t="shared" si="19"/>
        <v/>
      </c>
    </row>
    <row r="117" spans="2:11" x14ac:dyDescent="0.25">
      <c r="B117" s="185">
        <f t="shared" si="16"/>
        <v>11040</v>
      </c>
      <c r="C117" s="185">
        <f t="shared" si="10"/>
        <v>21040</v>
      </c>
      <c r="D117" s="185">
        <f t="shared" si="11"/>
        <v>16040</v>
      </c>
      <c r="E117" s="185">
        <f t="shared" si="12"/>
        <v>0</v>
      </c>
      <c r="F117" s="185">
        <f t="shared" si="13"/>
        <v>0</v>
      </c>
      <c r="G117" s="185">
        <f t="shared" si="17"/>
        <v>0</v>
      </c>
      <c r="H117" s="185">
        <f t="shared" si="14"/>
        <v>0</v>
      </c>
      <c r="I117" s="185">
        <f t="shared" si="15"/>
        <v>0</v>
      </c>
      <c r="J117" s="195">
        <f t="shared" si="18"/>
        <v>0</v>
      </c>
      <c r="K117" s="185" t="str">
        <f t="shared" si="19"/>
        <v/>
      </c>
    </row>
    <row r="118" spans="2:11" x14ac:dyDescent="0.25">
      <c r="B118" s="185">
        <f t="shared" si="16"/>
        <v>11160</v>
      </c>
      <c r="C118" s="185">
        <f t="shared" si="10"/>
        <v>21160</v>
      </c>
      <c r="D118" s="185">
        <f t="shared" si="11"/>
        <v>16160</v>
      </c>
      <c r="E118" s="185">
        <f t="shared" si="12"/>
        <v>0</v>
      </c>
      <c r="F118" s="185">
        <f t="shared" si="13"/>
        <v>0</v>
      </c>
      <c r="G118" s="185">
        <f t="shared" si="17"/>
        <v>0</v>
      </c>
      <c r="H118" s="185">
        <f t="shared" si="14"/>
        <v>0</v>
      </c>
      <c r="I118" s="185">
        <f t="shared" si="15"/>
        <v>0</v>
      </c>
      <c r="J118" s="195">
        <f t="shared" si="18"/>
        <v>0</v>
      </c>
      <c r="K118" s="185" t="str">
        <f t="shared" si="19"/>
        <v/>
      </c>
    </row>
    <row r="119" spans="2:11" x14ac:dyDescent="0.25">
      <c r="B119" s="185">
        <f t="shared" si="16"/>
        <v>11280</v>
      </c>
      <c r="C119" s="185">
        <f t="shared" si="10"/>
        <v>21280</v>
      </c>
      <c r="D119" s="185">
        <f t="shared" si="11"/>
        <v>16280</v>
      </c>
      <c r="E119" s="185">
        <f t="shared" si="12"/>
        <v>0</v>
      </c>
      <c r="F119" s="185">
        <f t="shared" si="13"/>
        <v>0</v>
      </c>
      <c r="G119" s="185">
        <f t="shared" si="17"/>
        <v>0</v>
      </c>
      <c r="H119" s="185">
        <f t="shared" si="14"/>
        <v>0</v>
      </c>
      <c r="I119" s="185">
        <f t="shared" si="15"/>
        <v>0</v>
      </c>
      <c r="J119" s="195">
        <f t="shared" si="18"/>
        <v>0</v>
      </c>
      <c r="K119" s="185" t="str">
        <f t="shared" si="19"/>
        <v/>
      </c>
    </row>
    <row r="120" spans="2:11" x14ac:dyDescent="0.25">
      <c r="B120" s="185">
        <f t="shared" si="16"/>
        <v>11400</v>
      </c>
      <c r="C120" s="185">
        <f t="shared" si="10"/>
        <v>21400</v>
      </c>
      <c r="D120" s="185">
        <f t="shared" si="11"/>
        <v>16400</v>
      </c>
      <c r="E120" s="185">
        <f t="shared" si="12"/>
        <v>0</v>
      </c>
      <c r="F120" s="185">
        <f t="shared" si="13"/>
        <v>0</v>
      </c>
      <c r="G120" s="185">
        <f t="shared" si="17"/>
        <v>0</v>
      </c>
      <c r="H120" s="185">
        <f t="shared" si="14"/>
        <v>0</v>
      </c>
      <c r="I120" s="185">
        <f t="shared" si="15"/>
        <v>0</v>
      </c>
      <c r="J120" s="195">
        <f t="shared" si="18"/>
        <v>0</v>
      </c>
      <c r="K120" s="185" t="str">
        <f t="shared" si="19"/>
        <v/>
      </c>
    </row>
    <row r="121" spans="2:11" x14ac:dyDescent="0.25">
      <c r="B121" s="185">
        <f t="shared" si="16"/>
        <v>11520</v>
      </c>
      <c r="C121" s="185">
        <f t="shared" si="10"/>
        <v>21520</v>
      </c>
      <c r="D121" s="185">
        <f t="shared" si="11"/>
        <v>16520</v>
      </c>
      <c r="E121" s="185">
        <f t="shared" si="12"/>
        <v>0</v>
      </c>
      <c r="F121" s="185">
        <f t="shared" si="13"/>
        <v>0</v>
      </c>
      <c r="G121" s="185">
        <f t="shared" si="17"/>
        <v>0</v>
      </c>
      <c r="H121" s="185">
        <f t="shared" si="14"/>
        <v>0</v>
      </c>
      <c r="I121" s="185">
        <f t="shared" si="15"/>
        <v>0</v>
      </c>
      <c r="J121" s="195">
        <f t="shared" si="18"/>
        <v>0</v>
      </c>
      <c r="K121" s="185" t="str">
        <f t="shared" si="19"/>
        <v/>
      </c>
    </row>
    <row r="122" spans="2:11" x14ac:dyDescent="0.25">
      <c r="B122" s="185">
        <f t="shared" si="16"/>
        <v>11640</v>
      </c>
      <c r="C122" s="185">
        <f t="shared" si="10"/>
        <v>21640</v>
      </c>
      <c r="D122" s="185">
        <f t="shared" si="11"/>
        <v>16640</v>
      </c>
      <c r="E122" s="185">
        <f t="shared" si="12"/>
        <v>0</v>
      </c>
      <c r="F122" s="185">
        <f t="shared" si="13"/>
        <v>0</v>
      </c>
      <c r="G122" s="185">
        <f t="shared" si="17"/>
        <v>0</v>
      </c>
      <c r="H122" s="185">
        <f t="shared" si="14"/>
        <v>0</v>
      </c>
      <c r="I122" s="185">
        <f t="shared" si="15"/>
        <v>0</v>
      </c>
      <c r="J122" s="195">
        <f t="shared" si="18"/>
        <v>0</v>
      </c>
      <c r="K122" s="185" t="str">
        <f t="shared" si="19"/>
        <v/>
      </c>
    </row>
    <row r="123" spans="2:11" x14ac:dyDescent="0.25">
      <c r="B123" s="185">
        <f t="shared" si="16"/>
        <v>11760</v>
      </c>
      <c r="C123" s="185">
        <f t="shared" si="10"/>
        <v>21760</v>
      </c>
      <c r="D123" s="185">
        <f t="shared" si="11"/>
        <v>16760</v>
      </c>
      <c r="E123" s="185">
        <f t="shared" si="12"/>
        <v>0</v>
      </c>
      <c r="F123" s="185">
        <f t="shared" si="13"/>
        <v>0</v>
      </c>
      <c r="G123" s="185">
        <f t="shared" si="17"/>
        <v>0</v>
      </c>
      <c r="H123" s="185">
        <f t="shared" si="14"/>
        <v>0</v>
      </c>
      <c r="I123" s="185">
        <f t="shared" si="15"/>
        <v>0</v>
      </c>
      <c r="J123" s="195">
        <f t="shared" si="18"/>
        <v>0</v>
      </c>
      <c r="K123" s="185" t="str">
        <f t="shared" si="19"/>
        <v/>
      </c>
    </row>
    <row r="124" spans="2:11" x14ac:dyDescent="0.25">
      <c r="B124" s="185">
        <f t="shared" si="16"/>
        <v>11880</v>
      </c>
      <c r="C124" s="185">
        <f t="shared" si="10"/>
        <v>21880</v>
      </c>
      <c r="D124" s="185">
        <f t="shared" si="11"/>
        <v>16880</v>
      </c>
      <c r="E124" s="185">
        <f t="shared" si="12"/>
        <v>0</v>
      </c>
      <c r="F124" s="185">
        <f t="shared" si="13"/>
        <v>0</v>
      </c>
      <c r="G124" s="185">
        <f t="shared" si="17"/>
        <v>0</v>
      </c>
      <c r="H124" s="185">
        <f t="shared" si="14"/>
        <v>0</v>
      </c>
      <c r="I124" s="185">
        <f t="shared" si="15"/>
        <v>0</v>
      </c>
      <c r="J124" s="195">
        <f t="shared" si="18"/>
        <v>0</v>
      </c>
      <c r="K124" s="185" t="str">
        <f t="shared" si="19"/>
        <v/>
      </c>
    </row>
    <row r="125" spans="2:11" x14ac:dyDescent="0.25">
      <c r="B125" s="185">
        <f t="shared" si="16"/>
        <v>12000</v>
      </c>
      <c r="C125" s="185">
        <f t="shared" si="10"/>
        <v>22000</v>
      </c>
      <c r="D125" s="185">
        <f t="shared" si="11"/>
        <v>17000</v>
      </c>
      <c r="E125" s="185">
        <f t="shared" si="12"/>
        <v>0</v>
      </c>
      <c r="F125" s="185">
        <f t="shared" si="13"/>
        <v>0</v>
      </c>
      <c r="G125" s="185">
        <f t="shared" si="17"/>
        <v>0</v>
      </c>
      <c r="H125" s="185">
        <f t="shared" si="14"/>
        <v>0</v>
      </c>
      <c r="I125" s="185">
        <f t="shared" si="15"/>
        <v>0</v>
      </c>
      <c r="J125" s="195">
        <f t="shared" si="18"/>
        <v>0</v>
      </c>
      <c r="K125" s="185" t="str">
        <f t="shared" si="19"/>
        <v/>
      </c>
    </row>
    <row r="126" spans="2:11" x14ac:dyDescent="0.25">
      <c r="B126" s="185">
        <f t="shared" si="16"/>
        <v>12120</v>
      </c>
      <c r="C126" s="185">
        <f t="shared" si="10"/>
        <v>22120</v>
      </c>
      <c r="D126" s="185">
        <f t="shared" si="11"/>
        <v>17120</v>
      </c>
      <c r="E126" s="185">
        <f t="shared" si="12"/>
        <v>0</v>
      </c>
      <c r="F126" s="185">
        <f t="shared" si="13"/>
        <v>0</v>
      </c>
      <c r="G126" s="185">
        <f t="shared" si="17"/>
        <v>0</v>
      </c>
      <c r="H126" s="185">
        <f t="shared" si="14"/>
        <v>0</v>
      </c>
      <c r="I126" s="185">
        <f t="shared" si="15"/>
        <v>0</v>
      </c>
      <c r="J126" s="195">
        <f t="shared" si="18"/>
        <v>3.3333333333333333E-2</v>
      </c>
      <c r="K126" s="185" t="str">
        <f t="shared" si="19"/>
        <v/>
      </c>
    </row>
    <row r="127" spans="2:11" x14ac:dyDescent="0.25">
      <c r="B127" s="185">
        <f t="shared" si="16"/>
        <v>12240</v>
      </c>
      <c r="C127" s="185">
        <f t="shared" si="10"/>
        <v>22240</v>
      </c>
      <c r="D127" s="185">
        <f t="shared" si="11"/>
        <v>17240</v>
      </c>
      <c r="E127" s="185">
        <f t="shared" si="12"/>
        <v>0</v>
      </c>
      <c r="F127" s="185">
        <f t="shared" si="13"/>
        <v>0</v>
      </c>
      <c r="G127" s="185">
        <f t="shared" si="17"/>
        <v>0</v>
      </c>
      <c r="H127" s="185">
        <f t="shared" si="14"/>
        <v>40</v>
      </c>
      <c r="I127" s="185">
        <f t="shared" si="15"/>
        <v>4</v>
      </c>
      <c r="J127" s="195">
        <f t="shared" si="18"/>
        <v>0.1</v>
      </c>
      <c r="K127" s="185" t="str">
        <f t="shared" si="19"/>
        <v/>
      </c>
    </row>
    <row r="128" spans="2:11" x14ac:dyDescent="0.25">
      <c r="B128" s="185">
        <f t="shared" si="16"/>
        <v>12360</v>
      </c>
      <c r="C128" s="185">
        <f t="shared" si="10"/>
        <v>22360</v>
      </c>
      <c r="D128" s="185">
        <f t="shared" si="11"/>
        <v>17360</v>
      </c>
      <c r="E128" s="185">
        <f t="shared" si="12"/>
        <v>0</v>
      </c>
      <c r="F128" s="185">
        <f t="shared" si="13"/>
        <v>0</v>
      </c>
      <c r="G128" s="185">
        <f t="shared" si="17"/>
        <v>0</v>
      </c>
      <c r="H128" s="185">
        <f t="shared" si="14"/>
        <v>160</v>
      </c>
      <c r="I128" s="185">
        <f t="shared" si="15"/>
        <v>16</v>
      </c>
      <c r="J128" s="195">
        <f t="shared" si="18"/>
        <v>0.1</v>
      </c>
      <c r="K128" s="185" t="str">
        <f t="shared" si="19"/>
        <v/>
      </c>
    </row>
    <row r="129" spans="2:11" x14ac:dyDescent="0.25">
      <c r="B129" s="185">
        <f t="shared" si="16"/>
        <v>12480</v>
      </c>
      <c r="C129" s="185">
        <f t="shared" si="10"/>
        <v>22480</v>
      </c>
      <c r="D129" s="185">
        <f t="shared" si="11"/>
        <v>17480</v>
      </c>
      <c r="E129" s="185">
        <f t="shared" si="12"/>
        <v>0</v>
      </c>
      <c r="F129" s="185">
        <f t="shared" si="13"/>
        <v>0</v>
      </c>
      <c r="G129" s="185">
        <f t="shared" si="17"/>
        <v>0</v>
      </c>
      <c r="H129" s="185">
        <f t="shared" si="14"/>
        <v>280</v>
      </c>
      <c r="I129" s="185">
        <f t="shared" si="15"/>
        <v>28</v>
      </c>
      <c r="J129" s="195">
        <f t="shared" si="18"/>
        <v>0.1</v>
      </c>
      <c r="K129" s="185" t="str">
        <f t="shared" si="19"/>
        <v/>
      </c>
    </row>
    <row r="130" spans="2:11" x14ac:dyDescent="0.25">
      <c r="B130" s="185">
        <f t="shared" si="16"/>
        <v>12600</v>
      </c>
      <c r="C130" s="185">
        <f t="shared" si="10"/>
        <v>22600</v>
      </c>
      <c r="D130" s="185">
        <f t="shared" si="11"/>
        <v>17600</v>
      </c>
      <c r="E130" s="185">
        <f t="shared" si="12"/>
        <v>0</v>
      </c>
      <c r="F130" s="185">
        <f t="shared" si="13"/>
        <v>0</v>
      </c>
      <c r="G130" s="185">
        <f t="shared" si="17"/>
        <v>0</v>
      </c>
      <c r="H130" s="185">
        <f t="shared" si="14"/>
        <v>400</v>
      </c>
      <c r="I130" s="185">
        <f t="shared" si="15"/>
        <v>40</v>
      </c>
      <c r="J130" s="195">
        <f>(I131-I130)/L$20</f>
        <v>0.1</v>
      </c>
      <c r="K130" s="185" t="str">
        <f>IF(C130=$O$20,I130,"")</f>
        <v/>
      </c>
    </row>
    <row r="131" spans="2:11" x14ac:dyDescent="0.25">
      <c r="B131" s="185">
        <f t="shared" si="16"/>
        <v>12720</v>
      </c>
      <c r="C131" s="185">
        <f t="shared" si="10"/>
        <v>22720</v>
      </c>
      <c r="D131" s="185">
        <f t="shared" si="11"/>
        <v>17720</v>
      </c>
      <c r="E131" s="185">
        <f t="shared" si="12"/>
        <v>0</v>
      </c>
      <c r="F131" s="185">
        <f t="shared" si="13"/>
        <v>0</v>
      </c>
      <c r="G131" s="185">
        <f t="shared" si="17"/>
        <v>0</v>
      </c>
      <c r="H131" s="185">
        <f t="shared" si="14"/>
        <v>520</v>
      </c>
      <c r="I131" s="185">
        <f t="shared" si="15"/>
        <v>52</v>
      </c>
      <c r="J131" s="195">
        <f t="shared" si="18"/>
        <v>0.1</v>
      </c>
      <c r="K131" s="185" t="str">
        <f t="shared" si="19"/>
        <v/>
      </c>
    </row>
    <row r="132" spans="2:11" x14ac:dyDescent="0.25">
      <c r="B132" s="185">
        <f t="shared" si="16"/>
        <v>12840</v>
      </c>
      <c r="C132" s="185">
        <f t="shared" si="10"/>
        <v>22840</v>
      </c>
      <c r="D132" s="185">
        <f t="shared" si="11"/>
        <v>17840</v>
      </c>
      <c r="E132" s="185">
        <f t="shared" si="12"/>
        <v>0</v>
      </c>
      <c r="F132" s="185">
        <f t="shared" si="13"/>
        <v>0</v>
      </c>
      <c r="G132" s="185">
        <f t="shared" si="17"/>
        <v>0</v>
      </c>
      <c r="H132" s="185">
        <f t="shared" si="14"/>
        <v>640</v>
      </c>
      <c r="I132" s="185">
        <f t="shared" si="15"/>
        <v>64</v>
      </c>
      <c r="J132" s="195">
        <f t="shared" si="18"/>
        <v>0.1</v>
      </c>
      <c r="K132" s="185" t="str">
        <f t="shared" si="19"/>
        <v/>
      </c>
    </row>
    <row r="133" spans="2:11" x14ac:dyDescent="0.25">
      <c r="B133" s="185">
        <f t="shared" si="16"/>
        <v>12960</v>
      </c>
      <c r="C133" s="185">
        <f t="shared" si="10"/>
        <v>22960</v>
      </c>
      <c r="D133" s="185">
        <f t="shared" si="11"/>
        <v>17960</v>
      </c>
      <c r="E133" s="185">
        <f t="shared" si="12"/>
        <v>0</v>
      </c>
      <c r="F133" s="185">
        <f t="shared" si="13"/>
        <v>0</v>
      </c>
      <c r="G133" s="185">
        <f t="shared" si="17"/>
        <v>0</v>
      </c>
      <c r="H133" s="185">
        <f t="shared" si="14"/>
        <v>760</v>
      </c>
      <c r="I133" s="185">
        <f t="shared" si="15"/>
        <v>76</v>
      </c>
      <c r="J133" s="195">
        <f t="shared" si="18"/>
        <v>0.1</v>
      </c>
      <c r="K133" s="185" t="str">
        <f t="shared" si="19"/>
        <v/>
      </c>
    </row>
    <row r="134" spans="2:11" x14ac:dyDescent="0.25">
      <c r="B134" s="185">
        <f t="shared" si="16"/>
        <v>13080</v>
      </c>
      <c r="C134" s="185">
        <f t="shared" si="10"/>
        <v>23080</v>
      </c>
      <c r="D134" s="185">
        <f t="shared" si="11"/>
        <v>18080</v>
      </c>
      <c r="E134" s="185">
        <f t="shared" si="12"/>
        <v>0</v>
      </c>
      <c r="F134" s="185">
        <f t="shared" si="13"/>
        <v>0</v>
      </c>
      <c r="G134" s="185">
        <f t="shared" si="17"/>
        <v>0</v>
      </c>
      <c r="H134" s="185">
        <f t="shared" si="14"/>
        <v>880</v>
      </c>
      <c r="I134" s="185">
        <f t="shared" si="15"/>
        <v>88</v>
      </c>
      <c r="J134" s="195">
        <f t="shared" si="18"/>
        <v>0.1</v>
      </c>
      <c r="K134" s="185" t="str">
        <f t="shared" si="19"/>
        <v/>
      </c>
    </row>
    <row r="135" spans="2:11" x14ac:dyDescent="0.25">
      <c r="B135" s="185">
        <f t="shared" si="16"/>
        <v>13200</v>
      </c>
      <c r="C135" s="185">
        <f t="shared" si="10"/>
        <v>23200</v>
      </c>
      <c r="D135" s="185">
        <f t="shared" si="11"/>
        <v>18200</v>
      </c>
      <c r="E135" s="185">
        <f t="shared" si="12"/>
        <v>0</v>
      </c>
      <c r="F135" s="185">
        <f t="shared" si="13"/>
        <v>0</v>
      </c>
      <c r="G135" s="185">
        <f t="shared" si="17"/>
        <v>0</v>
      </c>
      <c r="H135" s="185">
        <f t="shared" si="14"/>
        <v>1000</v>
      </c>
      <c r="I135" s="185">
        <f t="shared" si="15"/>
        <v>100</v>
      </c>
      <c r="J135" s="195">
        <f t="shared" si="18"/>
        <v>0.1</v>
      </c>
      <c r="K135" s="185" t="str">
        <f t="shared" si="19"/>
        <v/>
      </c>
    </row>
    <row r="136" spans="2:11" x14ac:dyDescent="0.25">
      <c r="B136" s="185">
        <f t="shared" si="16"/>
        <v>13320</v>
      </c>
      <c r="C136" s="185">
        <f t="shared" si="10"/>
        <v>23320</v>
      </c>
      <c r="D136" s="185">
        <f t="shared" si="11"/>
        <v>18320</v>
      </c>
      <c r="E136" s="185">
        <f t="shared" si="12"/>
        <v>0</v>
      </c>
      <c r="F136" s="185">
        <f t="shared" si="13"/>
        <v>0</v>
      </c>
      <c r="G136" s="185">
        <f t="shared" si="17"/>
        <v>0</v>
      </c>
      <c r="H136" s="185">
        <f t="shared" si="14"/>
        <v>1120</v>
      </c>
      <c r="I136" s="185">
        <f t="shared" si="15"/>
        <v>112</v>
      </c>
      <c r="J136" s="195">
        <f t="shared" si="18"/>
        <v>0.1</v>
      </c>
      <c r="K136" s="185" t="str">
        <f t="shared" si="19"/>
        <v/>
      </c>
    </row>
    <row r="137" spans="2:11" x14ac:dyDescent="0.25">
      <c r="B137" s="185">
        <f t="shared" si="16"/>
        <v>13440</v>
      </c>
      <c r="C137" s="185">
        <f t="shared" si="10"/>
        <v>23440</v>
      </c>
      <c r="D137" s="185">
        <f t="shared" si="11"/>
        <v>18440</v>
      </c>
      <c r="E137" s="185">
        <f t="shared" si="12"/>
        <v>0</v>
      </c>
      <c r="F137" s="185">
        <f t="shared" si="13"/>
        <v>0</v>
      </c>
      <c r="G137" s="185">
        <f t="shared" si="17"/>
        <v>0</v>
      </c>
      <c r="H137" s="185">
        <f t="shared" si="14"/>
        <v>1240</v>
      </c>
      <c r="I137" s="185">
        <f t="shared" si="15"/>
        <v>124</v>
      </c>
      <c r="J137" s="195">
        <f t="shared" si="18"/>
        <v>0.1</v>
      </c>
      <c r="K137" s="185" t="str">
        <f t="shared" si="19"/>
        <v/>
      </c>
    </row>
    <row r="138" spans="2:11" x14ac:dyDescent="0.25">
      <c r="B138" s="185">
        <f t="shared" si="16"/>
        <v>13560</v>
      </c>
      <c r="C138" s="185">
        <f t="shared" si="10"/>
        <v>23560</v>
      </c>
      <c r="D138" s="185">
        <f t="shared" si="11"/>
        <v>18560</v>
      </c>
      <c r="E138" s="185">
        <f t="shared" si="12"/>
        <v>0</v>
      </c>
      <c r="F138" s="185">
        <f t="shared" si="13"/>
        <v>0</v>
      </c>
      <c r="G138" s="185">
        <f t="shared" si="17"/>
        <v>0</v>
      </c>
      <c r="H138" s="185">
        <f t="shared" si="14"/>
        <v>1360</v>
      </c>
      <c r="I138" s="185">
        <f t="shared" si="15"/>
        <v>136</v>
      </c>
      <c r="J138" s="195">
        <f t="shared" si="18"/>
        <v>0.1</v>
      </c>
      <c r="K138" s="185" t="str">
        <f t="shared" si="19"/>
        <v/>
      </c>
    </row>
    <row r="139" spans="2:11" x14ac:dyDescent="0.25">
      <c r="B139" s="185">
        <f t="shared" si="16"/>
        <v>13680</v>
      </c>
      <c r="C139" s="185">
        <f t="shared" si="10"/>
        <v>23680</v>
      </c>
      <c r="D139" s="185">
        <f t="shared" si="11"/>
        <v>18680</v>
      </c>
      <c r="E139" s="185">
        <f t="shared" si="12"/>
        <v>0</v>
      </c>
      <c r="F139" s="185">
        <f t="shared" si="13"/>
        <v>0</v>
      </c>
      <c r="G139" s="185">
        <f t="shared" si="17"/>
        <v>0</v>
      </c>
      <c r="H139" s="185">
        <f t="shared" si="14"/>
        <v>1480</v>
      </c>
      <c r="I139" s="185">
        <f t="shared" si="15"/>
        <v>148</v>
      </c>
      <c r="J139" s="195">
        <f t="shared" si="18"/>
        <v>0.1</v>
      </c>
      <c r="K139" s="185" t="str">
        <f t="shared" si="19"/>
        <v/>
      </c>
    </row>
    <row r="140" spans="2:11" x14ac:dyDescent="0.25">
      <c r="B140" s="185">
        <f t="shared" si="16"/>
        <v>13800</v>
      </c>
      <c r="C140" s="185">
        <f t="shared" si="10"/>
        <v>23800</v>
      </c>
      <c r="D140" s="185">
        <f t="shared" si="11"/>
        <v>18800</v>
      </c>
      <c r="E140" s="185">
        <f t="shared" si="12"/>
        <v>0</v>
      </c>
      <c r="F140" s="185">
        <f t="shared" si="13"/>
        <v>0</v>
      </c>
      <c r="G140" s="185">
        <f t="shared" si="17"/>
        <v>0</v>
      </c>
      <c r="H140" s="185">
        <f t="shared" si="14"/>
        <v>1600</v>
      </c>
      <c r="I140" s="185">
        <f t="shared" si="15"/>
        <v>160</v>
      </c>
      <c r="J140" s="195">
        <f t="shared" si="18"/>
        <v>0.1</v>
      </c>
      <c r="K140" s="185" t="str">
        <f t="shared" si="19"/>
        <v/>
      </c>
    </row>
    <row r="141" spans="2:11" x14ac:dyDescent="0.25">
      <c r="B141" s="185">
        <f t="shared" si="16"/>
        <v>13920</v>
      </c>
      <c r="C141" s="185">
        <f t="shared" si="10"/>
        <v>23920</v>
      </c>
      <c r="D141" s="185">
        <f t="shared" si="11"/>
        <v>18920</v>
      </c>
      <c r="E141" s="185">
        <f t="shared" si="12"/>
        <v>0</v>
      </c>
      <c r="F141" s="185">
        <f t="shared" si="13"/>
        <v>0</v>
      </c>
      <c r="G141" s="185">
        <f t="shared" si="17"/>
        <v>0</v>
      </c>
      <c r="H141" s="185">
        <f t="shared" si="14"/>
        <v>1720</v>
      </c>
      <c r="I141" s="185">
        <f t="shared" si="15"/>
        <v>172</v>
      </c>
      <c r="J141" s="195">
        <f t="shared" si="18"/>
        <v>0.1</v>
      </c>
      <c r="K141" s="185" t="str">
        <f t="shared" si="19"/>
        <v/>
      </c>
    </row>
    <row r="142" spans="2:11" x14ac:dyDescent="0.25">
      <c r="B142" s="185">
        <f t="shared" si="16"/>
        <v>14040</v>
      </c>
      <c r="C142" s="185">
        <f t="shared" si="10"/>
        <v>24040</v>
      </c>
      <c r="D142" s="185">
        <f t="shared" si="11"/>
        <v>19040</v>
      </c>
      <c r="E142" s="185">
        <f t="shared" si="12"/>
        <v>0</v>
      </c>
      <c r="F142" s="185">
        <f t="shared" si="13"/>
        <v>0</v>
      </c>
      <c r="G142" s="185">
        <f t="shared" si="17"/>
        <v>0</v>
      </c>
      <c r="H142" s="185">
        <f t="shared" si="14"/>
        <v>1840</v>
      </c>
      <c r="I142" s="185">
        <f t="shared" si="15"/>
        <v>184</v>
      </c>
      <c r="J142" s="195">
        <f t="shared" si="18"/>
        <v>0.1</v>
      </c>
      <c r="K142" s="185" t="str">
        <f t="shared" si="19"/>
        <v/>
      </c>
    </row>
    <row r="143" spans="2:11" x14ac:dyDescent="0.25">
      <c r="B143" s="185">
        <f t="shared" si="16"/>
        <v>14160</v>
      </c>
      <c r="C143" s="185">
        <f t="shared" si="10"/>
        <v>24160</v>
      </c>
      <c r="D143" s="185">
        <f t="shared" si="11"/>
        <v>19160</v>
      </c>
      <c r="E143" s="185">
        <f t="shared" si="12"/>
        <v>0</v>
      </c>
      <c r="F143" s="185">
        <f t="shared" si="13"/>
        <v>0</v>
      </c>
      <c r="G143" s="185">
        <f t="shared" si="17"/>
        <v>0</v>
      </c>
      <c r="H143" s="185">
        <f t="shared" si="14"/>
        <v>1960</v>
      </c>
      <c r="I143" s="185">
        <f t="shared" si="15"/>
        <v>196</v>
      </c>
      <c r="J143" s="195">
        <f t="shared" si="18"/>
        <v>0.1</v>
      </c>
      <c r="K143" s="185" t="str">
        <f t="shared" si="19"/>
        <v/>
      </c>
    </row>
    <row r="144" spans="2:11" x14ac:dyDescent="0.25">
      <c r="B144" s="185">
        <f t="shared" si="16"/>
        <v>14280</v>
      </c>
      <c r="C144" s="185">
        <f t="shared" si="10"/>
        <v>24280</v>
      </c>
      <c r="D144" s="185">
        <f t="shared" si="11"/>
        <v>19280</v>
      </c>
      <c r="E144" s="185">
        <f t="shared" si="12"/>
        <v>0</v>
      </c>
      <c r="F144" s="185">
        <f t="shared" si="13"/>
        <v>0</v>
      </c>
      <c r="G144" s="185">
        <f t="shared" si="17"/>
        <v>0</v>
      </c>
      <c r="H144" s="185">
        <f t="shared" si="14"/>
        <v>2080</v>
      </c>
      <c r="I144" s="185">
        <f t="shared" si="15"/>
        <v>208</v>
      </c>
      <c r="J144" s="195">
        <f t="shared" si="18"/>
        <v>0.1</v>
      </c>
      <c r="K144" s="185" t="str">
        <f t="shared" si="19"/>
        <v/>
      </c>
    </row>
    <row r="145" spans="2:11" x14ac:dyDescent="0.25">
      <c r="B145" s="185">
        <f t="shared" si="16"/>
        <v>14400</v>
      </c>
      <c r="C145" s="185">
        <f t="shared" si="10"/>
        <v>24400</v>
      </c>
      <c r="D145" s="185">
        <f t="shared" si="11"/>
        <v>19400</v>
      </c>
      <c r="E145" s="185">
        <f t="shared" si="12"/>
        <v>0</v>
      </c>
      <c r="F145" s="185">
        <f t="shared" si="13"/>
        <v>0</v>
      </c>
      <c r="G145" s="185">
        <f t="shared" si="17"/>
        <v>0</v>
      </c>
      <c r="H145" s="185">
        <f t="shared" si="14"/>
        <v>2200</v>
      </c>
      <c r="I145" s="185">
        <f t="shared" si="15"/>
        <v>220</v>
      </c>
      <c r="J145" s="195">
        <f t="shared" si="18"/>
        <v>0.1</v>
      </c>
      <c r="K145" s="185" t="str">
        <f t="shared" si="19"/>
        <v/>
      </c>
    </row>
    <row r="146" spans="2:11" x14ac:dyDescent="0.25">
      <c r="B146" s="185">
        <f t="shared" si="16"/>
        <v>14520</v>
      </c>
      <c r="C146" s="185">
        <f t="shared" si="10"/>
        <v>24520</v>
      </c>
      <c r="D146" s="185">
        <f t="shared" si="11"/>
        <v>19520</v>
      </c>
      <c r="E146" s="185">
        <f t="shared" si="12"/>
        <v>0</v>
      </c>
      <c r="F146" s="185">
        <f t="shared" si="13"/>
        <v>0</v>
      </c>
      <c r="G146" s="185">
        <f t="shared" si="17"/>
        <v>0</v>
      </c>
      <c r="H146" s="185">
        <f t="shared" si="14"/>
        <v>2320</v>
      </c>
      <c r="I146" s="185">
        <f t="shared" si="15"/>
        <v>232</v>
      </c>
      <c r="J146" s="195">
        <f t="shared" si="18"/>
        <v>0.1</v>
      </c>
      <c r="K146" s="185" t="str">
        <f t="shared" si="19"/>
        <v/>
      </c>
    </row>
    <row r="147" spans="2:11" x14ac:dyDescent="0.25">
      <c r="B147" s="185">
        <f t="shared" si="16"/>
        <v>14640</v>
      </c>
      <c r="C147" s="185">
        <f t="shared" si="10"/>
        <v>24640</v>
      </c>
      <c r="D147" s="185">
        <f t="shared" si="11"/>
        <v>19640</v>
      </c>
      <c r="E147" s="185">
        <f t="shared" si="12"/>
        <v>0</v>
      </c>
      <c r="F147" s="185">
        <f t="shared" si="13"/>
        <v>0</v>
      </c>
      <c r="G147" s="185">
        <f t="shared" si="17"/>
        <v>0</v>
      </c>
      <c r="H147" s="185">
        <f t="shared" si="14"/>
        <v>2440</v>
      </c>
      <c r="I147" s="185">
        <f t="shared" si="15"/>
        <v>244</v>
      </c>
      <c r="J147" s="195">
        <f t="shared" si="18"/>
        <v>0.1</v>
      </c>
      <c r="K147" s="185" t="str">
        <f t="shared" si="19"/>
        <v/>
      </c>
    </row>
    <row r="148" spans="2:11" x14ac:dyDescent="0.25">
      <c r="B148" s="185">
        <f t="shared" si="16"/>
        <v>14760</v>
      </c>
      <c r="C148" s="185">
        <f t="shared" si="10"/>
        <v>24760</v>
      </c>
      <c r="D148" s="185">
        <f t="shared" si="11"/>
        <v>19760</v>
      </c>
      <c r="E148" s="185">
        <f t="shared" si="12"/>
        <v>0</v>
      </c>
      <c r="F148" s="185">
        <f t="shared" si="13"/>
        <v>0</v>
      </c>
      <c r="G148" s="185">
        <f t="shared" si="17"/>
        <v>0</v>
      </c>
      <c r="H148" s="185">
        <f t="shared" si="14"/>
        <v>2560</v>
      </c>
      <c r="I148" s="185">
        <f t="shared" si="15"/>
        <v>256</v>
      </c>
      <c r="J148" s="195">
        <f t="shared" si="18"/>
        <v>0.1</v>
      </c>
      <c r="K148" s="185" t="str">
        <f t="shared" si="19"/>
        <v/>
      </c>
    </row>
    <row r="149" spans="2:11" x14ac:dyDescent="0.25">
      <c r="B149" s="185">
        <f t="shared" si="16"/>
        <v>14880</v>
      </c>
      <c r="C149" s="185">
        <f t="shared" si="10"/>
        <v>24880</v>
      </c>
      <c r="D149" s="185">
        <f t="shared" si="11"/>
        <v>19880</v>
      </c>
      <c r="E149" s="185">
        <f t="shared" si="12"/>
        <v>0</v>
      </c>
      <c r="F149" s="185">
        <f t="shared" si="13"/>
        <v>0</v>
      </c>
      <c r="G149" s="185">
        <f t="shared" si="17"/>
        <v>0</v>
      </c>
      <c r="H149" s="185">
        <f t="shared" si="14"/>
        <v>2680</v>
      </c>
      <c r="I149" s="185">
        <f t="shared" si="15"/>
        <v>268</v>
      </c>
      <c r="J149" s="195">
        <f t="shared" si="18"/>
        <v>0.1</v>
      </c>
      <c r="K149" s="185" t="str">
        <f t="shared" si="19"/>
        <v/>
      </c>
    </row>
    <row r="150" spans="2:11" x14ac:dyDescent="0.25">
      <c r="B150" s="185">
        <f t="shared" si="16"/>
        <v>15000</v>
      </c>
      <c r="C150" s="185">
        <f t="shared" si="10"/>
        <v>25000</v>
      </c>
      <c r="D150" s="185">
        <f t="shared" si="11"/>
        <v>20000</v>
      </c>
      <c r="E150" s="185">
        <f t="shared" si="12"/>
        <v>0</v>
      </c>
      <c r="F150" s="185">
        <f t="shared" si="13"/>
        <v>0</v>
      </c>
      <c r="G150" s="185">
        <f t="shared" si="17"/>
        <v>0</v>
      </c>
      <c r="H150" s="185">
        <f t="shared" si="14"/>
        <v>2800</v>
      </c>
      <c r="I150" s="185">
        <f t="shared" si="15"/>
        <v>280</v>
      </c>
      <c r="J150" s="195">
        <f t="shared" si="18"/>
        <v>0.1</v>
      </c>
      <c r="K150" s="185" t="str">
        <f t="shared" si="19"/>
        <v/>
      </c>
    </row>
    <row r="151" spans="2:11" x14ac:dyDescent="0.25">
      <c r="B151" s="185">
        <f t="shared" si="16"/>
        <v>15120</v>
      </c>
      <c r="C151" s="185">
        <f t="shared" si="10"/>
        <v>25120</v>
      </c>
      <c r="D151" s="185">
        <f t="shared" si="11"/>
        <v>20120</v>
      </c>
      <c r="E151" s="185">
        <f t="shared" si="12"/>
        <v>0</v>
      </c>
      <c r="F151" s="185">
        <f t="shared" si="13"/>
        <v>0</v>
      </c>
      <c r="G151" s="185">
        <f t="shared" si="17"/>
        <v>0</v>
      </c>
      <c r="H151" s="185">
        <f t="shared" si="14"/>
        <v>2920</v>
      </c>
      <c r="I151" s="185">
        <f t="shared" si="15"/>
        <v>292</v>
      </c>
      <c r="J151" s="195">
        <f t="shared" si="18"/>
        <v>0.1</v>
      </c>
      <c r="K151" s="185" t="str">
        <f t="shared" si="19"/>
        <v/>
      </c>
    </row>
    <row r="152" spans="2:11" x14ac:dyDescent="0.25">
      <c r="B152" s="185">
        <f t="shared" si="16"/>
        <v>15240</v>
      </c>
      <c r="C152" s="185">
        <f t="shared" si="10"/>
        <v>25240</v>
      </c>
      <c r="D152" s="185">
        <f t="shared" si="11"/>
        <v>20240</v>
      </c>
      <c r="E152" s="185">
        <f t="shared" si="12"/>
        <v>0</v>
      </c>
      <c r="F152" s="185">
        <f t="shared" si="13"/>
        <v>0</v>
      </c>
      <c r="G152" s="185">
        <f t="shared" si="17"/>
        <v>0</v>
      </c>
      <c r="H152" s="185">
        <f t="shared" si="14"/>
        <v>3040</v>
      </c>
      <c r="I152" s="185">
        <f t="shared" si="15"/>
        <v>304</v>
      </c>
      <c r="J152" s="195">
        <f t="shared" si="18"/>
        <v>0.1</v>
      </c>
      <c r="K152" s="185" t="str">
        <f t="shared" si="19"/>
        <v/>
      </c>
    </row>
    <row r="153" spans="2:11" x14ac:dyDescent="0.25">
      <c r="B153" s="185">
        <f t="shared" si="16"/>
        <v>15360</v>
      </c>
      <c r="C153" s="185">
        <f t="shared" ref="C153:C216" si="20">B153+B$20</f>
        <v>25360</v>
      </c>
      <c r="D153" s="185">
        <f t="shared" ref="D153:D216" si="21">B$20/2+B153</f>
        <v>20360</v>
      </c>
      <c r="E153" s="185">
        <f t="shared" ref="E153:E216" si="22">MIN(50%*B$20,MAX(0,50%*MIN(Q$15-Q$14,D153-Q$14)))</f>
        <v>0</v>
      </c>
      <c r="F153" s="185">
        <f t="shared" ref="F153:F216" si="23">MIN(85%*B$20-E153,85%*MAX(0,D153-Q$15))</f>
        <v>0</v>
      </c>
      <c r="G153" s="185">
        <f t="shared" si="17"/>
        <v>0</v>
      </c>
      <c r="H153" s="185">
        <f t="shared" ref="H153:H216" si="24">MAX(0,B153+G153-E$20-F$20)</f>
        <v>3160</v>
      </c>
      <c r="I153" s="185">
        <f t="shared" ref="I153:I216" si="25">IF(H153&gt;P$10,(H153-P$10)*O$10+Q$10,IF(H153&gt;P$9,(H153-P$9)*O$9+Q$9,IF(H153&gt;P$8,(H153-P$8)*O$8+Q$8,IF(H153&gt;P$7,(H153-P$7)*O$7+Q$7,IF(H153&gt;P$6,(H153-P$6)*O$6+Q$6,IF(H153&gt;P$5,(H153-P$5)*O$5+Q$5,(H153-P$4)*O$4+Q$4))))))</f>
        <v>316</v>
      </c>
      <c r="J153" s="195">
        <f t="shared" si="18"/>
        <v>0.1</v>
      </c>
      <c r="K153" s="185" t="str">
        <f t="shared" si="19"/>
        <v/>
      </c>
    </row>
    <row r="154" spans="2:11" x14ac:dyDescent="0.25">
      <c r="B154" s="185">
        <f t="shared" ref="B154:B217" si="26">B153+L$20</f>
        <v>15480</v>
      </c>
      <c r="C154" s="185">
        <f t="shared" si="20"/>
        <v>25480</v>
      </c>
      <c r="D154" s="185">
        <f t="shared" si="21"/>
        <v>20480</v>
      </c>
      <c r="E154" s="185">
        <f t="shared" si="22"/>
        <v>0</v>
      </c>
      <c r="F154" s="185">
        <f t="shared" si="23"/>
        <v>0</v>
      </c>
      <c r="G154" s="185">
        <f t="shared" ref="G154:G217" si="27">E154+F154</f>
        <v>0</v>
      </c>
      <c r="H154" s="185">
        <f t="shared" si="24"/>
        <v>3280</v>
      </c>
      <c r="I154" s="185">
        <f t="shared" si="25"/>
        <v>328</v>
      </c>
      <c r="J154" s="195">
        <f t="shared" ref="J154:J217" si="28">(I155-I154)/L$20</f>
        <v>0.1</v>
      </c>
      <c r="K154" s="185" t="str">
        <f t="shared" ref="K154:K217" si="29">IF(C154=$O$20,I154,"")</f>
        <v/>
      </c>
    </row>
    <row r="155" spans="2:11" x14ac:dyDescent="0.25">
      <c r="B155" s="185">
        <f t="shared" si="26"/>
        <v>15600</v>
      </c>
      <c r="C155" s="185">
        <f t="shared" si="20"/>
        <v>25600</v>
      </c>
      <c r="D155" s="185">
        <f t="shared" si="21"/>
        <v>20600</v>
      </c>
      <c r="E155" s="185">
        <f t="shared" si="22"/>
        <v>0</v>
      </c>
      <c r="F155" s="185">
        <f t="shared" si="23"/>
        <v>0</v>
      </c>
      <c r="G155" s="185">
        <f t="shared" si="27"/>
        <v>0</v>
      </c>
      <c r="H155" s="185">
        <f t="shared" si="24"/>
        <v>3400</v>
      </c>
      <c r="I155" s="185">
        <f t="shared" si="25"/>
        <v>340</v>
      </c>
      <c r="J155" s="195">
        <f t="shared" si="28"/>
        <v>0.1</v>
      </c>
      <c r="K155" s="185" t="str">
        <f t="shared" si="29"/>
        <v/>
      </c>
    </row>
    <row r="156" spans="2:11" x14ac:dyDescent="0.25">
      <c r="B156" s="185">
        <f t="shared" si="26"/>
        <v>15720</v>
      </c>
      <c r="C156" s="185">
        <f t="shared" si="20"/>
        <v>25720</v>
      </c>
      <c r="D156" s="185">
        <f t="shared" si="21"/>
        <v>20720</v>
      </c>
      <c r="E156" s="185">
        <f t="shared" si="22"/>
        <v>0</v>
      </c>
      <c r="F156" s="185">
        <f t="shared" si="23"/>
        <v>0</v>
      </c>
      <c r="G156" s="185">
        <f t="shared" si="27"/>
        <v>0</v>
      </c>
      <c r="H156" s="185">
        <f t="shared" si="24"/>
        <v>3520</v>
      </c>
      <c r="I156" s="185">
        <f t="shared" si="25"/>
        <v>352</v>
      </c>
      <c r="J156" s="195">
        <f t="shared" si="28"/>
        <v>0.1</v>
      </c>
      <c r="K156" s="185" t="str">
        <f t="shared" si="29"/>
        <v/>
      </c>
    </row>
    <row r="157" spans="2:11" x14ac:dyDescent="0.25">
      <c r="B157" s="185">
        <f t="shared" si="26"/>
        <v>15840</v>
      </c>
      <c r="C157" s="185">
        <f t="shared" si="20"/>
        <v>25840</v>
      </c>
      <c r="D157" s="185">
        <f t="shared" si="21"/>
        <v>20840</v>
      </c>
      <c r="E157" s="185">
        <f t="shared" si="22"/>
        <v>0</v>
      </c>
      <c r="F157" s="185">
        <f t="shared" si="23"/>
        <v>0</v>
      </c>
      <c r="G157" s="185">
        <f t="shared" si="27"/>
        <v>0</v>
      </c>
      <c r="H157" s="185">
        <f t="shared" si="24"/>
        <v>3640</v>
      </c>
      <c r="I157" s="185">
        <f t="shared" si="25"/>
        <v>364</v>
      </c>
      <c r="J157" s="195">
        <f t="shared" si="28"/>
        <v>0.1</v>
      </c>
      <c r="K157" s="185" t="str">
        <f t="shared" si="29"/>
        <v/>
      </c>
    </row>
    <row r="158" spans="2:11" x14ac:dyDescent="0.25">
      <c r="B158" s="185">
        <f t="shared" si="26"/>
        <v>15960</v>
      </c>
      <c r="C158" s="185">
        <f t="shared" si="20"/>
        <v>25960</v>
      </c>
      <c r="D158" s="185">
        <f t="shared" si="21"/>
        <v>20960</v>
      </c>
      <c r="E158" s="185">
        <f t="shared" si="22"/>
        <v>0</v>
      </c>
      <c r="F158" s="185">
        <f t="shared" si="23"/>
        <v>0</v>
      </c>
      <c r="G158" s="185">
        <f t="shared" si="27"/>
        <v>0</v>
      </c>
      <c r="H158" s="185">
        <f t="shared" si="24"/>
        <v>3760</v>
      </c>
      <c r="I158" s="185">
        <f t="shared" si="25"/>
        <v>376</v>
      </c>
      <c r="J158" s="195">
        <f t="shared" si="28"/>
        <v>0.1</v>
      </c>
      <c r="K158" s="185" t="str">
        <f t="shared" si="29"/>
        <v/>
      </c>
    </row>
    <row r="159" spans="2:11" x14ac:dyDescent="0.25">
      <c r="B159" s="185">
        <f t="shared" si="26"/>
        <v>16080</v>
      </c>
      <c r="C159" s="185">
        <f t="shared" si="20"/>
        <v>26080</v>
      </c>
      <c r="D159" s="185">
        <f t="shared" si="21"/>
        <v>21080</v>
      </c>
      <c r="E159" s="185">
        <f t="shared" si="22"/>
        <v>0</v>
      </c>
      <c r="F159" s="185">
        <f t="shared" si="23"/>
        <v>0</v>
      </c>
      <c r="G159" s="185">
        <f t="shared" si="27"/>
        <v>0</v>
      </c>
      <c r="H159" s="185">
        <f t="shared" si="24"/>
        <v>3880</v>
      </c>
      <c r="I159" s="185">
        <f t="shared" si="25"/>
        <v>388</v>
      </c>
      <c r="J159" s="195">
        <f t="shared" si="28"/>
        <v>0.1</v>
      </c>
      <c r="K159" s="185" t="str">
        <f t="shared" si="29"/>
        <v/>
      </c>
    </row>
    <row r="160" spans="2:11" x14ac:dyDescent="0.25">
      <c r="B160" s="185">
        <f t="shared" si="26"/>
        <v>16200</v>
      </c>
      <c r="C160" s="185">
        <f t="shared" si="20"/>
        <v>26200</v>
      </c>
      <c r="D160" s="185">
        <f t="shared" si="21"/>
        <v>21200</v>
      </c>
      <c r="E160" s="185">
        <f t="shared" si="22"/>
        <v>0</v>
      </c>
      <c r="F160" s="185">
        <f t="shared" si="23"/>
        <v>0</v>
      </c>
      <c r="G160" s="185">
        <f t="shared" si="27"/>
        <v>0</v>
      </c>
      <c r="H160" s="185">
        <f t="shared" si="24"/>
        <v>4000</v>
      </c>
      <c r="I160" s="185">
        <f t="shared" si="25"/>
        <v>400</v>
      </c>
      <c r="J160" s="195">
        <f t="shared" si="28"/>
        <v>0.1</v>
      </c>
      <c r="K160" s="185" t="str">
        <f t="shared" si="29"/>
        <v/>
      </c>
    </row>
    <row r="161" spans="2:11" x14ac:dyDescent="0.25">
      <c r="B161" s="185">
        <f t="shared" si="26"/>
        <v>16320</v>
      </c>
      <c r="C161" s="185">
        <f t="shared" si="20"/>
        <v>26320</v>
      </c>
      <c r="D161" s="185">
        <f t="shared" si="21"/>
        <v>21320</v>
      </c>
      <c r="E161" s="185">
        <f t="shared" si="22"/>
        <v>0</v>
      </c>
      <c r="F161" s="185">
        <f t="shared" si="23"/>
        <v>0</v>
      </c>
      <c r="G161" s="185">
        <f t="shared" si="27"/>
        <v>0</v>
      </c>
      <c r="H161" s="185">
        <f t="shared" si="24"/>
        <v>4120</v>
      </c>
      <c r="I161" s="185">
        <f t="shared" si="25"/>
        <v>412</v>
      </c>
      <c r="J161" s="195">
        <f t="shared" si="28"/>
        <v>0.1</v>
      </c>
      <c r="K161" s="185" t="str">
        <f t="shared" si="29"/>
        <v/>
      </c>
    </row>
    <row r="162" spans="2:11" x14ac:dyDescent="0.25">
      <c r="B162" s="185">
        <f t="shared" si="26"/>
        <v>16440</v>
      </c>
      <c r="C162" s="185">
        <f t="shared" si="20"/>
        <v>26440</v>
      </c>
      <c r="D162" s="185">
        <f t="shared" si="21"/>
        <v>21440</v>
      </c>
      <c r="E162" s="185">
        <f t="shared" si="22"/>
        <v>0</v>
      </c>
      <c r="F162" s="185">
        <f t="shared" si="23"/>
        <v>0</v>
      </c>
      <c r="G162" s="185">
        <f t="shared" si="27"/>
        <v>0</v>
      </c>
      <c r="H162" s="185">
        <f t="shared" si="24"/>
        <v>4240</v>
      </c>
      <c r="I162" s="185">
        <f t="shared" si="25"/>
        <v>424</v>
      </c>
      <c r="J162" s="195">
        <f t="shared" si="28"/>
        <v>0.1</v>
      </c>
      <c r="K162" s="185" t="str">
        <f t="shared" si="29"/>
        <v/>
      </c>
    </row>
    <row r="163" spans="2:11" x14ac:dyDescent="0.25">
      <c r="B163" s="185">
        <f t="shared" si="26"/>
        <v>16560</v>
      </c>
      <c r="C163" s="185">
        <f t="shared" si="20"/>
        <v>26560</v>
      </c>
      <c r="D163" s="185">
        <f t="shared" si="21"/>
        <v>21560</v>
      </c>
      <c r="E163" s="185">
        <f t="shared" si="22"/>
        <v>0</v>
      </c>
      <c r="F163" s="185">
        <f t="shared" si="23"/>
        <v>0</v>
      </c>
      <c r="G163" s="185">
        <f t="shared" si="27"/>
        <v>0</v>
      </c>
      <c r="H163" s="185">
        <f t="shared" si="24"/>
        <v>4360</v>
      </c>
      <c r="I163" s="185">
        <f t="shared" si="25"/>
        <v>436</v>
      </c>
      <c r="J163" s="195">
        <f t="shared" si="28"/>
        <v>0.1</v>
      </c>
      <c r="K163" s="185" t="str">
        <f t="shared" si="29"/>
        <v/>
      </c>
    </row>
    <row r="164" spans="2:11" x14ac:dyDescent="0.25">
      <c r="B164" s="185">
        <f t="shared" si="26"/>
        <v>16680</v>
      </c>
      <c r="C164" s="185">
        <f t="shared" si="20"/>
        <v>26680</v>
      </c>
      <c r="D164" s="185">
        <f t="shared" si="21"/>
        <v>21680</v>
      </c>
      <c r="E164" s="185">
        <f t="shared" si="22"/>
        <v>0</v>
      </c>
      <c r="F164" s="185">
        <f t="shared" si="23"/>
        <v>0</v>
      </c>
      <c r="G164" s="185">
        <f t="shared" si="27"/>
        <v>0</v>
      </c>
      <c r="H164" s="185">
        <f t="shared" si="24"/>
        <v>4480</v>
      </c>
      <c r="I164" s="185">
        <f t="shared" si="25"/>
        <v>448</v>
      </c>
      <c r="J164" s="195">
        <f t="shared" si="28"/>
        <v>0.1</v>
      </c>
      <c r="K164" s="185" t="str">
        <f t="shared" si="29"/>
        <v/>
      </c>
    </row>
    <row r="165" spans="2:11" x14ac:dyDescent="0.25">
      <c r="B165" s="185">
        <f t="shared" si="26"/>
        <v>16800</v>
      </c>
      <c r="C165" s="185">
        <f t="shared" si="20"/>
        <v>26800</v>
      </c>
      <c r="D165" s="185">
        <f t="shared" si="21"/>
        <v>21800</v>
      </c>
      <c r="E165" s="185">
        <f t="shared" si="22"/>
        <v>0</v>
      </c>
      <c r="F165" s="185">
        <f t="shared" si="23"/>
        <v>0</v>
      </c>
      <c r="G165" s="185">
        <f t="shared" si="27"/>
        <v>0</v>
      </c>
      <c r="H165" s="185">
        <f t="shared" si="24"/>
        <v>4600</v>
      </c>
      <c r="I165" s="185">
        <f t="shared" si="25"/>
        <v>460</v>
      </c>
      <c r="J165" s="195">
        <f t="shared" si="28"/>
        <v>0.1</v>
      </c>
      <c r="K165" s="185" t="str">
        <f t="shared" si="29"/>
        <v/>
      </c>
    </row>
    <row r="166" spans="2:11" x14ac:dyDescent="0.25">
      <c r="B166" s="185">
        <f t="shared" si="26"/>
        <v>16920</v>
      </c>
      <c r="C166" s="185">
        <f t="shared" si="20"/>
        <v>26920</v>
      </c>
      <c r="D166" s="185">
        <f t="shared" si="21"/>
        <v>21920</v>
      </c>
      <c r="E166" s="185">
        <f t="shared" si="22"/>
        <v>0</v>
      </c>
      <c r="F166" s="185">
        <f t="shared" si="23"/>
        <v>0</v>
      </c>
      <c r="G166" s="185">
        <f t="shared" si="27"/>
        <v>0</v>
      </c>
      <c r="H166" s="185">
        <f t="shared" si="24"/>
        <v>4720</v>
      </c>
      <c r="I166" s="185">
        <f t="shared" si="25"/>
        <v>472</v>
      </c>
      <c r="J166" s="195">
        <f t="shared" si="28"/>
        <v>0.1</v>
      </c>
      <c r="K166" s="185" t="str">
        <f t="shared" si="29"/>
        <v/>
      </c>
    </row>
    <row r="167" spans="2:11" x14ac:dyDescent="0.25">
      <c r="B167" s="185">
        <f t="shared" si="26"/>
        <v>17040</v>
      </c>
      <c r="C167" s="185">
        <f t="shared" si="20"/>
        <v>27040</v>
      </c>
      <c r="D167" s="185">
        <f t="shared" si="21"/>
        <v>22040</v>
      </c>
      <c r="E167" s="185">
        <f t="shared" si="22"/>
        <v>0</v>
      </c>
      <c r="F167" s="185">
        <f t="shared" si="23"/>
        <v>0</v>
      </c>
      <c r="G167" s="185">
        <f t="shared" si="27"/>
        <v>0</v>
      </c>
      <c r="H167" s="185">
        <f t="shared" si="24"/>
        <v>4840</v>
      </c>
      <c r="I167" s="185">
        <f t="shared" si="25"/>
        <v>484</v>
      </c>
      <c r="J167" s="195">
        <f t="shared" si="28"/>
        <v>0.1</v>
      </c>
      <c r="K167" s="185" t="str">
        <f t="shared" si="29"/>
        <v/>
      </c>
    </row>
    <row r="168" spans="2:11" x14ac:dyDescent="0.25">
      <c r="B168" s="185">
        <f t="shared" si="26"/>
        <v>17160</v>
      </c>
      <c r="C168" s="185">
        <f t="shared" si="20"/>
        <v>27160</v>
      </c>
      <c r="D168" s="185">
        <f t="shared" si="21"/>
        <v>22160</v>
      </c>
      <c r="E168" s="185">
        <f t="shared" si="22"/>
        <v>0</v>
      </c>
      <c r="F168" s="185">
        <f t="shared" si="23"/>
        <v>0</v>
      </c>
      <c r="G168" s="185">
        <f t="shared" si="27"/>
        <v>0</v>
      </c>
      <c r="H168" s="185">
        <f t="shared" si="24"/>
        <v>4960</v>
      </c>
      <c r="I168" s="185">
        <f t="shared" si="25"/>
        <v>496</v>
      </c>
      <c r="J168" s="195">
        <f t="shared" si="28"/>
        <v>0.1</v>
      </c>
      <c r="K168" s="185" t="str">
        <f t="shared" si="29"/>
        <v/>
      </c>
    </row>
    <row r="169" spans="2:11" x14ac:dyDescent="0.25">
      <c r="B169" s="185">
        <f t="shared" si="26"/>
        <v>17280</v>
      </c>
      <c r="C169" s="185">
        <f t="shared" si="20"/>
        <v>27280</v>
      </c>
      <c r="D169" s="185">
        <f t="shared" si="21"/>
        <v>22280</v>
      </c>
      <c r="E169" s="185">
        <f t="shared" si="22"/>
        <v>0</v>
      </c>
      <c r="F169" s="185">
        <f t="shared" si="23"/>
        <v>0</v>
      </c>
      <c r="G169" s="185">
        <f t="shared" si="27"/>
        <v>0</v>
      </c>
      <c r="H169" s="185">
        <f t="shared" si="24"/>
        <v>5080</v>
      </c>
      <c r="I169" s="185">
        <f t="shared" si="25"/>
        <v>508</v>
      </c>
      <c r="J169" s="195">
        <f t="shared" si="28"/>
        <v>0.1</v>
      </c>
      <c r="K169" s="185" t="str">
        <f t="shared" si="29"/>
        <v/>
      </c>
    </row>
    <row r="170" spans="2:11" x14ac:dyDescent="0.25">
      <c r="B170" s="185">
        <f t="shared" si="26"/>
        <v>17400</v>
      </c>
      <c r="C170" s="185">
        <f t="shared" si="20"/>
        <v>27400</v>
      </c>
      <c r="D170" s="185">
        <f t="shared" si="21"/>
        <v>22400</v>
      </c>
      <c r="E170" s="185">
        <f t="shared" si="22"/>
        <v>0</v>
      </c>
      <c r="F170" s="185">
        <f t="shared" si="23"/>
        <v>0</v>
      </c>
      <c r="G170" s="185">
        <f t="shared" si="27"/>
        <v>0</v>
      </c>
      <c r="H170" s="185">
        <f t="shared" si="24"/>
        <v>5200</v>
      </c>
      <c r="I170" s="185">
        <f t="shared" si="25"/>
        <v>520</v>
      </c>
      <c r="J170" s="195">
        <f t="shared" si="28"/>
        <v>0.1</v>
      </c>
      <c r="K170" s="185" t="str">
        <f t="shared" si="29"/>
        <v/>
      </c>
    </row>
    <row r="171" spans="2:11" x14ac:dyDescent="0.25">
      <c r="B171" s="185">
        <f t="shared" si="26"/>
        <v>17520</v>
      </c>
      <c r="C171" s="185">
        <f t="shared" si="20"/>
        <v>27520</v>
      </c>
      <c r="D171" s="185">
        <f t="shared" si="21"/>
        <v>22520</v>
      </c>
      <c r="E171" s="185">
        <f t="shared" si="22"/>
        <v>0</v>
      </c>
      <c r="F171" s="185">
        <f t="shared" si="23"/>
        <v>0</v>
      </c>
      <c r="G171" s="185">
        <f t="shared" si="27"/>
        <v>0</v>
      </c>
      <c r="H171" s="185">
        <f t="shared" si="24"/>
        <v>5320</v>
      </c>
      <c r="I171" s="185">
        <f t="shared" si="25"/>
        <v>532</v>
      </c>
      <c r="J171" s="195">
        <f t="shared" si="28"/>
        <v>0.1</v>
      </c>
      <c r="K171" s="185" t="str">
        <f t="shared" si="29"/>
        <v/>
      </c>
    </row>
    <row r="172" spans="2:11" x14ac:dyDescent="0.25">
      <c r="B172" s="185">
        <f t="shared" si="26"/>
        <v>17640</v>
      </c>
      <c r="C172" s="185">
        <f t="shared" si="20"/>
        <v>27640</v>
      </c>
      <c r="D172" s="185">
        <f t="shared" si="21"/>
        <v>22640</v>
      </c>
      <c r="E172" s="185">
        <f t="shared" si="22"/>
        <v>0</v>
      </c>
      <c r="F172" s="185">
        <f t="shared" si="23"/>
        <v>0</v>
      </c>
      <c r="G172" s="185">
        <f t="shared" si="27"/>
        <v>0</v>
      </c>
      <c r="H172" s="185">
        <f t="shared" si="24"/>
        <v>5440</v>
      </c>
      <c r="I172" s="185">
        <f t="shared" si="25"/>
        <v>544</v>
      </c>
      <c r="J172" s="195">
        <f t="shared" si="28"/>
        <v>0.1</v>
      </c>
      <c r="K172" s="185" t="str">
        <f t="shared" si="29"/>
        <v/>
      </c>
    </row>
    <row r="173" spans="2:11" x14ac:dyDescent="0.25">
      <c r="B173" s="185">
        <f t="shared" si="26"/>
        <v>17760</v>
      </c>
      <c r="C173" s="185">
        <f t="shared" si="20"/>
        <v>27760</v>
      </c>
      <c r="D173" s="185">
        <f t="shared" si="21"/>
        <v>22760</v>
      </c>
      <c r="E173" s="185">
        <f t="shared" si="22"/>
        <v>0</v>
      </c>
      <c r="F173" s="185">
        <f t="shared" si="23"/>
        <v>0</v>
      </c>
      <c r="G173" s="185">
        <f t="shared" si="27"/>
        <v>0</v>
      </c>
      <c r="H173" s="185">
        <f t="shared" si="24"/>
        <v>5560</v>
      </c>
      <c r="I173" s="185">
        <f t="shared" si="25"/>
        <v>556</v>
      </c>
      <c r="J173" s="195">
        <f t="shared" si="28"/>
        <v>0.1</v>
      </c>
      <c r="K173" s="185" t="str">
        <f t="shared" si="29"/>
        <v/>
      </c>
    </row>
    <row r="174" spans="2:11" x14ac:dyDescent="0.25">
      <c r="B174" s="185">
        <f t="shared" si="26"/>
        <v>17880</v>
      </c>
      <c r="C174" s="185">
        <f t="shared" si="20"/>
        <v>27880</v>
      </c>
      <c r="D174" s="185">
        <f t="shared" si="21"/>
        <v>22880</v>
      </c>
      <c r="E174" s="185">
        <f t="shared" si="22"/>
        <v>0</v>
      </c>
      <c r="F174" s="185">
        <f t="shared" si="23"/>
        <v>0</v>
      </c>
      <c r="G174" s="185">
        <f t="shared" si="27"/>
        <v>0</v>
      </c>
      <c r="H174" s="185">
        <f t="shared" si="24"/>
        <v>5680</v>
      </c>
      <c r="I174" s="185">
        <f t="shared" si="25"/>
        <v>568</v>
      </c>
      <c r="J174" s="195">
        <f t="shared" si="28"/>
        <v>0.1</v>
      </c>
      <c r="K174" s="185" t="str">
        <f t="shared" si="29"/>
        <v/>
      </c>
    </row>
    <row r="175" spans="2:11" x14ac:dyDescent="0.25">
      <c r="B175" s="185">
        <f t="shared" si="26"/>
        <v>18000</v>
      </c>
      <c r="C175" s="185">
        <f t="shared" si="20"/>
        <v>28000</v>
      </c>
      <c r="D175" s="185">
        <f t="shared" si="21"/>
        <v>23000</v>
      </c>
      <c r="E175" s="185">
        <f t="shared" si="22"/>
        <v>0</v>
      </c>
      <c r="F175" s="185">
        <f t="shared" si="23"/>
        <v>0</v>
      </c>
      <c r="G175" s="185">
        <f t="shared" si="27"/>
        <v>0</v>
      </c>
      <c r="H175" s="185">
        <f t="shared" si="24"/>
        <v>5800</v>
      </c>
      <c r="I175" s="185">
        <f t="shared" si="25"/>
        <v>580</v>
      </c>
      <c r="J175" s="195">
        <f t="shared" si="28"/>
        <v>0.1</v>
      </c>
      <c r="K175" s="185" t="str">
        <f t="shared" si="29"/>
        <v/>
      </c>
    </row>
    <row r="176" spans="2:11" x14ac:dyDescent="0.25">
      <c r="B176" s="185">
        <f t="shared" si="26"/>
        <v>18120</v>
      </c>
      <c r="C176" s="185">
        <f t="shared" si="20"/>
        <v>28120</v>
      </c>
      <c r="D176" s="185">
        <f t="shared" si="21"/>
        <v>23120</v>
      </c>
      <c r="E176" s="185">
        <f t="shared" si="22"/>
        <v>0</v>
      </c>
      <c r="F176" s="185">
        <f t="shared" si="23"/>
        <v>0</v>
      </c>
      <c r="G176" s="185">
        <f t="shared" si="27"/>
        <v>0</v>
      </c>
      <c r="H176" s="185">
        <f t="shared" si="24"/>
        <v>5920</v>
      </c>
      <c r="I176" s="185">
        <f t="shared" si="25"/>
        <v>592</v>
      </c>
      <c r="J176" s="195">
        <f t="shared" si="28"/>
        <v>0.1</v>
      </c>
      <c r="K176" s="185" t="str">
        <f t="shared" si="29"/>
        <v/>
      </c>
    </row>
    <row r="177" spans="2:11" x14ac:dyDescent="0.25">
      <c r="B177" s="185">
        <f t="shared" si="26"/>
        <v>18240</v>
      </c>
      <c r="C177" s="185">
        <f t="shared" si="20"/>
        <v>28240</v>
      </c>
      <c r="D177" s="185">
        <f t="shared" si="21"/>
        <v>23240</v>
      </c>
      <c r="E177" s="185">
        <f t="shared" si="22"/>
        <v>0</v>
      </c>
      <c r="F177" s="185">
        <f t="shared" si="23"/>
        <v>0</v>
      </c>
      <c r="G177" s="185">
        <f t="shared" si="27"/>
        <v>0</v>
      </c>
      <c r="H177" s="185">
        <f t="shared" si="24"/>
        <v>6040</v>
      </c>
      <c r="I177" s="185">
        <f t="shared" si="25"/>
        <v>604</v>
      </c>
      <c r="J177" s="195">
        <f t="shared" si="28"/>
        <v>0.1</v>
      </c>
      <c r="K177" s="185" t="str">
        <f t="shared" si="29"/>
        <v/>
      </c>
    </row>
    <row r="178" spans="2:11" x14ac:dyDescent="0.25">
      <c r="B178" s="185">
        <f t="shared" si="26"/>
        <v>18360</v>
      </c>
      <c r="C178" s="185">
        <f t="shared" si="20"/>
        <v>28360</v>
      </c>
      <c r="D178" s="185">
        <f t="shared" si="21"/>
        <v>23360</v>
      </c>
      <c r="E178" s="185">
        <f t="shared" si="22"/>
        <v>0</v>
      </c>
      <c r="F178" s="185">
        <f t="shared" si="23"/>
        <v>0</v>
      </c>
      <c r="G178" s="185">
        <f t="shared" si="27"/>
        <v>0</v>
      </c>
      <c r="H178" s="185">
        <f t="shared" si="24"/>
        <v>6160</v>
      </c>
      <c r="I178" s="185">
        <f t="shared" si="25"/>
        <v>616</v>
      </c>
      <c r="J178" s="195">
        <f t="shared" si="28"/>
        <v>0.1</v>
      </c>
      <c r="K178" s="185" t="str">
        <f t="shared" si="29"/>
        <v/>
      </c>
    </row>
    <row r="179" spans="2:11" x14ac:dyDescent="0.25">
      <c r="B179" s="185">
        <f t="shared" si="26"/>
        <v>18480</v>
      </c>
      <c r="C179" s="185">
        <f t="shared" si="20"/>
        <v>28480</v>
      </c>
      <c r="D179" s="185">
        <f t="shared" si="21"/>
        <v>23480</v>
      </c>
      <c r="E179" s="185">
        <f t="shared" si="22"/>
        <v>0</v>
      </c>
      <c r="F179" s="185">
        <f t="shared" si="23"/>
        <v>0</v>
      </c>
      <c r="G179" s="185">
        <f t="shared" si="27"/>
        <v>0</v>
      </c>
      <c r="H179" s="185">
        <f t="shared" si="24"/>
        <v>6280</v>
      </c>
      <c r="I179" s="185">
        <f t="shared" si="25"/>
        <v>628</v>
      </c>
      <c r="J179" s="195">
        <f t="shared" si="28"/>
        <v>0.1</v>
      </c>
      <c r="K179" s="185" t="str">
        <f t="shared" si="29"/>
        <v/>
      </c>
    </row>
    <row r="180" spans="2:11" x14ac:dyDescent="0.25">
      <c r="B180" s="185">
        <f t="shared" si="26"/>
        <v>18600</v>
      </c>
      <c r="C180" s="185">
        <f t="shared" si="20"/>
        <v>28600</v>
      </c>
      <c r="D180" s="185">
        <f t="shared" si="21"/>
        <v>23600</v>
      </c>
      <c r="E180" s="185">
        <f t="shared" si="22"/>
        <v>0</v>
      </c>
      <c r="F180" s="185">
        <f t="shared" si="23"/>
        <v>0</v>
      </c>
      <c r="G180" s="185">
        <f t="shared" si="27"/>
        <v>0</v>
      </c>
      <c r="H180" s="185">
        <f t="shared" si="24"/>
        <v>6400</v>
      </c>
      <c r="I180" s="185">
        <f t="shared" si="25"/>
        <v>640</v>
      </c>
      <c r="J180" s="195">
        <f t="shared" si="28"/>
        <v>0.1</v>
      </c>
      <c r="K180" s="185" t="str">
        <f t="shared" si="29"/>
        <v/>
      </c>
    </row>
    <row r="181" spans="2:11" x14ac:dyDescent="0.25">
      <c r="B181" s="185">
        <f t="shared" si="26"/>
        <v>18720</v>
      </c>
      <c r="C181" s="185">
        <f t="shared" si="20"/>
        <v>28720</v>
      </c>
      <c r="D181" s="185">
        <f t="shared" si="21"/>
        <v>23720</v>
      </c>
      <c r="E181" s="185">
        <f t="shared" si="22"/>
        <v>0</v>
      </c>
      <c r="F181" s="185">
        <f t="shared" si="23"/>
        <v>0</v>
      </c>
      <c r="G181" s="185">
        <f t="shared" si="27"/>
        <v>0</v>
      </c>
      <c r="H181" s="185">
        <f t="shared" si="24"/>
        <v>6520</v>
      </c>
      <c r="I181" s="185">
        <f t="shared" si="25"/>
        <v>652</v>
      </c>
      <c r="J181" s="195">
        <f t="shared" si="28"/>
        <v>0.1</v>
      </c>
      <c r="K181" s="185" t="str">
        <f t="shared" si="29"/>
        <v/>
      </c>
    </row>
    <row r="182" spans="2:11" x14ac:dyDescent="0.25">
      <c r="B182" s="185">
        <f t="shared" si="26"/>
        <v>18840</v>
      </c>
      <c r="C182" s="185">
        <f t="shared" si="20"/>
        <v>28840</v>
      </c>
      <c r="D182" s="185">
        <f t="shared" si="21"/>
        <v>23840</v>
      </c>
      <c r="E182" s="185">
        <f t="shared" si="22"/>
        <v>0</v>
      </c>
      <c r="F182" s="185">
        <f t="shared" si="23"/>
        <v>0</v>
      </c>
      <c r="G182" s="185">
        <f t="shared" si="27"/>
        <v>0</v>
      </c>
      <c r="H182" s="185">
        <f t="shared" si="24"/>
        <v>6640</v>
      </c>
      <c r="I182" s="185">
        <f t="shared" si="25"/>
        <v>664</v>
      </c>
      <c r="J182" s="195">
        <f t="shared" si="28"/>
        <v>0.1</v>
      </c>
      <c r="K182" s="185" t="str">
        <f t="shared" si="29"/>
        <v/>
      </c>
    </row>
    <row r="183" spans="2:11" x14ac:dyDescent="0.25">
      <c r="B183" s="185">
        <f t="shared" si="26"/>
        <v>18960</v>
      </c>
      <c r="C183" s="185">
        <f t="shared" si="20"/>
        <v>28960</v>
      </c>
      <c r="D183" s="185">
        <f t="shared" si="21"/>
        <v>23960</v>
      </c>
      <c r="E183" s="185">
        <f t="shared" si="22"/>
        <v>0</v>
      </c>
      <c r="F183" s="185">
        <f t="shared" si="23"/>
        <v>0</v>
      </c>
      <c r="G183" s="185">
        <f t="shared" si="27"/>
        <v>0</v>
      </c>
      <c r="H183" s="185">
        <f t="shared" si="24"/>
        <v>6760</v>
      </c>
      <c r="I183" s="185">
        <f t="shared" si="25"/>
        <v>676</v>
      </c>
      <c r="J183" s="195">
        <f t="shared" si="28"/>
        <v>0.1</v>
      </c>
      <c r="K183" s="185" t="str">
        <f t="shared" si="29"/>
        <v/>
      </c>
    </row>
    <row r="184" spans="2:11" x14ac:dyDescent="0.25">
      <c r="B184" s="185">
        <f t="shared" si="26"/>
        <v>19080</v>
      </c>
      <c r="C184" s="185">
        <f t="shared" si="20"/>
        <v>29080</v>
      </c>
      <c r="D184" s="185">
        <f t="shared" si="21"/>
        <v>24080</v>
      </c>
      <c r="E184" s="185">
        <f t="shared" si="22"/>
        <v>0</v>
      </c>
      <c r="F184" s="185">
        <f t="shared" si="23"/>
        <v>0</v>
      </c>
      <c r="G184" s="185">
        <f t="shared" si="27"/>
        <v>0</v>
      </c>
      <c r="H184" s="185">
        <f t="shared" si="24"/>
        <v>6880</v>
      </c>
      <c r="I184" s="185">
        <f t="shared" si="25"/>
        <v>688</v>
      </c>
      <c r="J184" s="195">
        <f t="shared" si="28"/>
        <v>0.1</v>
      </c>
      <c r="K184" s="185" t="str">
        <f t="shared" si="29"/>
        <v/>
      </c>
    </row>
    <row r="185" spans="2:11" x14ac:dyDescent="0.25">
      <c r="B185" s="185">
        <f t="shared" si="26"/>
        <v>19200</v>
      </c>
      <c r="C185" s="185">
        <f t="shared" si="20"/>
        <v>29200</v>
      </c>
      <c r="D185" s="185">
        <f t="shared" si="21"/>
        <v>24200</v>
      </c>
      <c r="E185" s="185">
        <f t="shared" si="22"/>
        <v>0</v>
      </c>
      <c r="F185" s="185">
        <f t="shared" si="23"/>
        <v>0</v>
      </c>
      <c r="G185" s="185">
        <f t="shared" si="27"/>
        <v>0</v>
      </c>
      <c r="H185" s="185">
        <f t="shared" si="24"/>
        <v>7000</v>
      </c>
      <c r="I185" s="185">
        <f t="shared" si="25"/>
        <v>700</v>
      </c>
      <c r="J185" s="195">
        <f t="shared" si="28"/>
        <v>0.1</v>
      </c>
      <c r="K185" s="185" t="str">
        <f t="shared" si="29"/>
        <v/>
      </c>
    </row>
    <row r="186" spans="2:11" x14ac:dyDescent="0.25">
      <c r="B186" s="185">
        <f t="shared" si="26"/>
        <v>19320</v>
      </c>
      <c r="C186" s="185">
        <f t="shared" si="20"/>
        <v>29320</v>
      </c>
      <c r="D186" s="185">
        <f t="shared" si="21"/>
        <v>24320</v>
      </c>
      <c r="E186" s="185">
        <f t="shared" si="22"/>
        <v>0</v>
      </c>
      <c r="F186" s="185">
        <f t="shared" si="23"/>
        <v>0</v>
      </c>
      <c r="G186" s="185">
        <f t="shared" si="27"/>
        <v>0</v>
      </c>
      <c r="H186" s="185">
        <f t="shared" si="24"/>
        <v>7120</v>
      </c>
      <c r="I186" s="185">
        <f t="shared" si="25"/>
        <v>712</v>
      </c>
      <c r="J186" s="195">
        <f t="shared" si="28"/>
        <v>0.1</v>
      </c>
      <c r="K186" s="185" t="str">
        <f t="shared" si="29"/>
        <v/>
      </c>
    </row>
    <row r="187" spans="2:11" x14ac:dyDescent="0.25">
      <c r="B187" s="185">
        <f t="shared" si="26"/>
        <v>19440</v>
      </c>
      <c r="C187" s="185">
        <f t="shared" si="20"/>
        <v>29440</v>
      </c>
      <c r="D187" s="185">
        <f t="shared" si="21"/>
        <v>24440</v>
      </c>
      <c r="E187" s="185">
        <f t="shared" si="22"/>
        <v>0</v>
      </c>
      <c r="F187" s="185">
        <f t="shared" si="23"/>
        <v>0</v>
      </c>
      <c r="G187" s="185">
        <f t="shared" si="27"/>
        <v>0</v>
      </c>
      <c r="H187" s="185">
        <f t="shared" si="24"/>
        <v>7240</v>
      </c>
      <c r="I187" s="185">
        <f t="shared" si="25"/>
        <v>724</v>
      </c>
      <c r="J187" s="195">
        <f t="shared" si="28"/>
        <v>0.1</v>
      </c>
      <c r="K187" s="185" t="str">
        <f t="shared" si="29"/>
        <v/>
      </c>
    </row>
    <row r="188" spans="2:11" x14ac:dyDescent="0.25">
      <c r="B188" s="185">
        <f t="shared" si="26"/>
        <v>19560</v>
      </c>
      <c r="C188" s="185">
        <f t="shared" si="20"/>
        <v>29560</v>
      </c>
      <c r="D188" s="185">
        <f t="shared" si="21"/>
        <v>24560</v>
      </c>
      <c r="E188" s="185">
        <f t="shared" si="22"/>
        <v>0</v>
      </c>
      <c r="F188" s="185">
        <f t="shared" si="23"/>
        <v>0</v>
      </c>
      <c r="G188" s="185">
        <f t="shared" si="27"/>
        <v>0</v>
      </c>
      <c r="H188" s="185">
        <f t="shared" si="24"/>
        <v>7360</v>
      </c>
      <c r="I188" s="185">
        <f t="shared" si="25"/>
        <v>736</v>
      </c>
      <c r="J188" s="195">
        <f t="shared" si="28"/>
        <v>0.1</v>
      </c>
      <c r="K188" s="185" t="str">
        <f t="shared" si="29"/>
        <v/>
      </c>
    </row>
    <row r="189" spans="2:11" x14ac:dyDescent="0.25">
      <c r="B189" s="185">
        <f t="shared" si="26"/>
        <v>19680</v>
      </c>
      <c r="C189" s="185">
        <f t="shared" si="20"/>
        <v>29680</v>
      </c>
      <c r="D189" s="185">
        <f t="shared" si="21"/>
        <v>24680</v>
      </c>
      <c r="E189" s="185">
        <f t="shared" si="22"/>
        <v>0</v>
      </c>
      <c r="F189" s="185">
        <f t="shared" si="23"/>
        <v>0</v>
      </c>
      <c r="G189" s="185">
        <f t="shared" si="27"/>
        <v>0</v>
      </c>
      <c r="H189" s="185">
        <f t="shared" si="24"/>
        <v>7480</v>
      </c>
      <c r="I189" s="185">
        <f t="shared" si="25"/>
        <v>748</v>
      </c>
      <c r="J189" s="195">
        <f t="shared" si="28"/>
        <v>0.1</v>
      </c>
      <c r="K189" s="185" t="str">
        <f t="shared" si="29"/>
        <v/>
      </c>
    </row>
    <row r="190" spans="2:11" x14ac:dyDescent="0.25">
      <c r="B190" s="185">
        <f t="shared" si="26"/>
        <v>19800</v>
      </c>
      <c r="C190" s="185">
        <f t="shared" si="20"/>
        <v>29800</v>
      </c>
      <c r="D190" s="185">
        <f t="shared" si="21"/>
        <v>24800</v>
      </c>
      <c r="E190" s="185">
        <f t="shared" si="22"/>
        <v>0</v>
      </c>
      <c r="F190" s="185">
        <f t="shared" si="23"/>
        <v>0</v>
      </c>
      <c r="G190" s="185">
        <f t="shared" si="27"/>
        <v>0</v>
      </c>
      <c r="H190" s="185">
        <f t="shared" si="24"/>
        <v>7600</v>
      </c>
      <c r="I190" s="185">
        <f t="shared" si="25"/>
        <v>760</v>
      </c>
      <c r="J190" s="195">
        <f t="shared" si="28"/>
        <v>0.1</v>
      </c>
      <c r="K190" s="185" t="str">
        <f t="shared" si="29"/>
        <v/>
      </c>
    </row>
    <row r="191" spans="2:11" x14ac:dyDescent="0.25">
      <c r="B191" s="185">
        <f t="shared" si="26"/>
        <v>19920</v>
      </c>
      <c r="C191" s="185">
        <f t="shared" si="20"/>
        <v>29920</v>
      </c>
      <c r="D191" s="185">
        <f t="shared" si="21"/>
        <v>24920</v>
      </c>
      <c r="E191" s="185">
        <f t="shared" si="22"/>
        <v>0</v>
      </c>
      <c r="F191" s="185">
        <f t="shared" si="23"/>
        <v>0</v>
      </c>
      <c r="G191" s="185">
        <f t="shared" si="27"/>
        <v>0</v>
      </c>
      <c r="H191" s="185">
        <f t="shared" si="24"/>
        <v>7720</v>
      </c>
      <c r="I191" s="185">
        <f t="shared" si="25"/>
        <v>772</v>
      </c>
      <c r="J191" s="195">
        <f t="shared" si="28"/>
        <v>0.11666666666666667</v>
      </c>
      <c r="K191" s="185" t="str">
        <f t="shared" si="29"/>
        <v/>
      </c>
    </row>
    <row r="192" spans="2:11" x14ac:dyDescent="0.25">
      <c r="B192" s="185">
        <f t="shared" si="26"/>
        <v>20040</v>
      </c>
      <c r="C192" s="185">
        <f t="shared" si="20"/>
        <v>30040</v>
      </c>
      <c r="D192" s="185">
        <f t="shared" si="21"/>
        <v>25040</v>
      </c>
      <c r="E192" s="185">
        <f>MIN(50%*B$20,MAX(0,50%*MIN(Q$15-Q$14,D192-Q$14)))</f>
        <v>20</v>
      </c>
      <c r="F192" s="185">
        <f t="shared" si="23"/>
        <v>0</v>
      </c>
      <c r="G192" s="185">
        <f t="shared" si="27"/>
        <v>20</v>
      </c>
      <c r="H192" s="185">
        <f t="shared" si="24"/>
        <v>7860</v>
      </c>
      <c r="I192" s="185">
        <f t="shared" si="25"/>
        <v>786</v>
      </c>
      <c r="J192" s="195">
        <f t="shared" si="28"/>
        <v>0.15</v>
      </c>
      <c r="K192" s="185" t="str">
        <f t="shared" si="29"/>
        <v/>
      </c>
    </row>
    <row r="193" spans="2:11" x14ac:dyDescent="0.25">
      <c r="B193" s="185">
        <f t="shared" si="26"/>
        <v>20160</v>
      </c>
      <c r="C193" s="185">
        <f t="shared" si="20"/>
        <v>30160</v>
      </c>
      <c r="D193" s="185">
        <f t="shared" si="21"/>
        <v>25160</v>
      </c>
      <c r="E193" s="185">
        <f t="shared" si="22"/>
        <v>80</v>
      </c>
      <c r="F193" s="185">
        <f t="shared" si="23"/>
        <v>0</v>
      </c>
      <c r="G193" s="185">
        <f t="shared" si="27"/>
        <v>80</v>
      </c>
      <c r="H193" s="185">
        <f t="shared" si="24"/>
        <v>8040</v>
      </c>
      <c r="I193" s="185">
        <f t="shared" si="25"/>
        <v>804</v>
      </c>
      <c r="J193" s="195">
        <f t="shared" si="28"/>
        <v>0.15</v>
      </c>
      <c r="K193" s="185" t="str">
        <f t="shared" si="29"/>
        <v/>
      </c>
    </row>
    <row r="194" spans="2:11" x14ac:dyDescent="0.25">
      <c r="B194" s="185">
        <f t="shared" si="26"/>
        <v>20280</v>
      </c>
      <c r="C194" s="185">
        <f t="shared" si="20"/>
        <v>30280</v>
      </c>
      <c r="D194" s="185">
        <f t="shared" si="21"/>
        <v>25280</v>
      </c>
      <c r="E194" s="185">
        <f t="shared" si="22"/>
        <v>140</v>
      </c>
      <c r="F194" s="185">
        <f t="shared" si="23"/>
        <v>0</v>
      </c>
      <c r="G194" s="185">
        <f t="shared" si="27"/>
        <v>140</v>
      </c>
      <c r="H194" s="185">
        <f t="shared" si="24"/>
        <v>8220</v>
      </c>
      <c r="I194" s="185">
        <f t="shared" si="25"/>
        <v>822</v>
      </c>
      <c r="J194" s="195">
        <f t="shared" si="28"/>
        <v>0.15</v>
      </c>
      <c r="K194" s="185" t="str">
        <f t="shared" si="29"/>
        <v/>
      </c>
    </row>
    <row r="195" spans="2:11" x14ac:dyDescent="0.25">
      <c r="B195" s="185">
        <f t="shared" si="26"/>
        <v>20400</v>
      </c>
      <c r="C195" s="185">
        <f t="shared" si="20"/>
        <v>30400</v>
      </c>
      <c r="D195" s="185">
        <f t="shared" si="21"/>
        <v>25400</v>
      </c>
      <c r="E195" s="185">
        <f t="shared" si="22"/>
        <v>200</v>
      </c>
      <c r="F195" s="185">
        <f t="shared" si="23"/>
        <v>0</v>
      </c>
      <c r="G195" s="185">
        <f t="shared" si="27"/>
        <v>200</v>
      </c>
      <c r="H195" s="185">
        <f t="shared" si="24"/>
        <v>8400</v>
      </c>
      <c r="I195" s="185">
        <f t="shared" si="25"/>
        <v>840</v>
      </c>
      <c r="J195" s="195">
        <f t="shared" si="28"/>
        <v>0.15</v>
      </c>
      <c r="K195" s="185" t="str">
        <f t="shared" si="29"/>
        <v/>
      </c>
    </row>
    <row r="196" spans="2:11" x14ac:dyDescent="0.25">
      <c r="B196" s="185">
        <f t="shared" si="26"/>
        <v>20520</v>
      </c>
      <c r="C196" s="185">
        <f t="shared" si="20"/>
        <v>30520</v>
      </c>
      <c r="D196" s="185">
        <f t="shared" si="21"/>
        <v>25520</v>
      </c>
      <c r="E196" s="185">
        <f t="shared" si="22"/>
        <v>260</v>
      </c>
      <c r="F196" s="185">
        <f t="shared" si="23"/>
        <v>0</v>
      </c>
      <c r="G196" s="185">
        <f t="shared" si="27"/>
        <v>260</v>
      </c>
      <c r="H196" s="185">
        <f t="shared" si="24"/>
        <v>8580</v>
      </c>
      <c r="I196" s="185">
        <f t="shared" si="25"/>
        <v>858</v>
      </c>
      <c r="J196" s="195">
        <f t="shared" si="28"/>
        <v>0.15</v>
      </c>
      <c r="K196" s="185" t="str">
        <f t="shared" si="29"/>
        <v/>
      </c>
    </row>
    <row r="197" spans="2:11" x14ac:dyDescent="0.25">
      <c r="B197" s="185">
        <f t="shared" si="26"/>
        <v>20640</v>
      </c>
      <c r="C197" s="185">
        <f t="shared" si="20"/>
        <v>30640</v>
      </c>
      <c r="D197" s="185">
        <f t="shared" si="21"/>
        <v>25640</v>
      </c>
      <c r="E197" s="185">
        <f t="shared" si="22"/>
        <v>320</v>
      </c>
      <c r="F197" s="185">
        <f t="shared" si="23"/>
        <v>0</v>
      </c>
      <c r="G197" s="185">
        <f t="shared" si="27"/>
        <v>320</v>
      </c>
      <c r="H197" s="185">
        <f t="shared" si="24"/>
        <v>8760</v>
      </c>
      <c r="I197" s="185">
        <f t="shared" si="25"/>
        <v>876</v>
      </c>
      <c r="J197" s="195">
        <f t="shared" si="28"/>
        <v>0.15</v>
      </c>
      <c r="K197" s="185" t="str">
        <f t="shared" si="29"/>
        <v/>
      </c>
    </row>
    <row r="198" spans="2:11" x14ac:dyDescent="0.25">
      <c r="B198" s="185">
        <f t="shared" si="26"/>
        <v>20760</v>
      </c>
      <c r="C198" s="185">
        <f t="shared" si="20"/>
        <v>30760</v>
      </c>
      <c r="D198" s="185">
        <f t="shared" si="21"/>
        <v>25760</v>
      </c>
      <c r="E198" s="185">
        <f t="shared" si="22"/>
        <v>380</v>
      </c>
      <c r="F198" s="185">
        <f t="shared" si="23"/>
        <v>0</v>
      </c>
      <c r="G198" s="185">
        <f t="shared" si="27"/>
        <v>380</v>
      </c>
      <c r="H198" s="185">
        <f t="shared" si="24"/>
        <v>8940</v>
      </c>
      <c r="I198" s="185">
        <f t="shared" si="25"/>
        <v>894</v>
      </c>
      <c r="J198" s="195">
        <f t="shared" si="28"/>
        <v>0.15</v>
      </c>
      <c r="K198" s="185" t="str">
        <f t="shared" si="29"/>
        <v/>
      </c>
    </row>
    <row r="199" spans="2:11" x14ac:dyDescent="0.25">
      <c r="B199" s="185">
        <f t="shared" si="26"/>
        <v>20880</v>
      </c>
      <c r="C199" s="185">
        <f t="shared" si="20"/>
        <v>30880</v>
      </c>
      <c r="D199" s="185">
        <f t="shared" si="21"/>
        <v>25880</v>
      </c>
      <c r="E199" s="185">
        <f t="shared" si="22"/>
        <v>440</v>
      </c>
      <c r="F199" s="185">
        <f t="shared" si="23"/>
        <v>0</v>
      </c>
      <c r="G199" s="185">
        <f t="shared" si="27"/>
        <v>440</v>
      </c>
      <c r="H199" s="185">
        <f t="shared" si="24"/>
        <v>9120</v>
      </c>
      <c r="I199" s="185">
        <f t="shared" si="25"/>
        <v>912</v>
      </c>
      <c r="J199" s="195">
        <f t="shared" si="28"/>
        <v>0.15</v>
      </c>
      <c r="K199" s="185" t="str">
        <f t="shared" si="29"/>
        <v/>
      </c>
    </row>
    <row r="200" spans="2:11" x14ac:dyDescent="0.25">
      <c r="B200" s="185">
        <f t="shared" si="26"/>
        <v>21000</v>
      </c>
      <c r="C200" s="185">
        <f t="shared" si="20"/>
        <v>31000</v>
      </c>
      <c r="D200" s="185">
        <f t="shared" si="21"/>
        <v>26000</v>
      </c>
      <c r="E200" s="185">
        <f t="shared" si="22"/>
        <v>500</v>
      </c>
      <c r="F200" s="185">
        <f t="shared" si="23"/>
        <v>0</v>
      </c>
      <c r="G200" s="185">
        <f t="shared" si="27"/>
        <v>500</v>
      </c>
      <c r="H200" s="185">
        <f t="shared" si="24"/>
        <v>9300</v>
      </c>
      <c r="I200" s="185">
        <f t="shared" si="25"/>
        <v>930</v>
      </c>
      <c r="J200" s="195">
        <f t="shared" si="28"/>
        <v>0.15</v>
      </c>
      <c r="K200" s="185" t="str">
        <f t="shared" si="29"/>
        <v/>
      </c>
    </row>
    <row r="201" spans="2:11" x14ac:dyDescent="0.25">
      <c r="B201" s="185">
        <f t="shared" si="26"/>
        <v>21120</v>
      </c>
      <c r="C201" s="185">
        <f t="shared" si="20"/>
        <v>31120</v>
      </c>
      <c r="D201" s="185">
        <f t="shared" si="21"/>
        <v>26120</v>
      </c>
      <c r="E201" s="185">
        <f t="shared" si="22"/>
        <v>560</v>
      </c>
      <c r="F201" s="185">
        <f t="shared" si="23"/>
        <v>0</v>
      </c>
      <c r="G201" s="185">
        <f t="shared" si="27"/>
        <v>560</v>
      </c>
      <c r="H201" s="185">
        <f t="shared" si="24"/>
        <v>9480</v>
      </c>
      <c r="I201" s="185">
        <f t="shared" si="25"/>
        <v>948</v>
      </c>
      <c r="J201" s="195">
        <f t="shared" si="28"/>
        <v>0.15</v>
      </c>
      <c r="K201" s="185" t="str">
        <f t="shared" si="29"/>
        <v/>
      </c>
    </row>
    <row r="202" spans="2:11" x14ac:dyDescent="0.25">
      <c r="B202" s="185">
        <f t="shared" si="26"/>
        <v>21240</v>
      </c>
      <c r="C202" s="185">
        <f t="shared" si="20"/>
        <v>31240</v>
      </c>
      <c r="D202" s="185">
        <f t="shared" si="21"/>
        <v>26240</v>
      </c>
      <c r="E202" s="185">
        <f t="shared" si="22"/>
        <v>620</v>
      </c>
      <c r="F202" s="185">
        <f t="shared" si="23"/>
        <v>0</v>
      </c>
      <c r="G202" s="185">
        <f t="shared" si="27"/>
        <v>620</v>
      </c>
      <c r="H202" s="185">
        <f t="shared" si="24"/>
        <v>9660</v>
      </c>
      <c r="I202" s="185">
        <f t="shared" si="25"/>
        <v>966</v>
      </c>
      <c r="J202" s="195">
        <f t="shared" si="28"/>
        <v>0.17333333333333295</v>
      </c>
      <c r="K202" s="185" t="str">
        <f t="shared" si="29"/>
        <v/>
      </c>
    </row>
    <row r="203" spans="2:11" x14ac:dyDescent="0.25">
      <c r="B203" s="185">
        <f t="shared" si="26"/>
        <v>21360</v>
      </c>
      <c r="C203" s="185">
        <f t="shared" si="20"/>
        <v>31360</v>
      </c>
      <c r="D203" s="185">
        <f t="shared" si="21"/>
        <v>26360</v>
      </c>
      <c r="E203" s="185">
        <f t="shared" si="22"/>
        <v>680</v>
      </c>
      <c r="F203" s="185">
        <f t="shared" si="23"/>
        <v>0</v>
      </c>
      <c r="G203" s="185">
        <f t="shared" si="27"/>
        <v>680</v>
      </c>
      <c r="H203" s="185">
        <f t="shared" si="24"/>
        <v>9840</v>
      </c>
      <c r="I203" s="185">
        <f t="shared" si="25"/>
        <v>986.8</v>
      </c>
      <c r="J203" s="195">
        <f t="shared" si="28"/>
        <v>0.18000000000000019</v>
      </c>
      <c r="K203" s="185" t="str">
        <f t="shared" si="29"/>
        <v/>
      </c>
    </row>
    <row r="204" spans="2:11" x14ac:dyDescent="0.25">
      <c r="B204" s="185">
        <f t="shared" si="26"/>
        <v>21480</v>
      </c>
      <c r="C204" s="185">
        <f t="shared" si="20"/>
        <v>31480</v>
      </c>
      <c r="D204" s="185">
        <f t="shared" si="21"/>
        <v>26480</v>
      </c>
      <c r="E204" s="185">
        <f t="shared" si="22"/>
        <v>740</v>
      </c>
      <c r="F204" s="185">
        <f t="shared" si="23"/>
        <v>0</v>
      </c>
      <c r="G204" s="185">
        <f t="shared" si="27"/>
        <v>740</v>
      </c>
      <c r="H204" s="185">
        <f t="shared" si="24"/>
        <v>10020</v>
      </c>
      <c r="I204" s="185">
        <f t="shared" si="25"/>
        <v>1008.4</v>
      </c>
      <c r="J204" s="195">
        <f t="shared" si="28"/>
        <v>0.18000000000000019</v>
      </c>
      <c r="K204" s="185" t="str">
        <f t="shared" si="29"/>
        <v/>
      </c>
    </row>
    <row r="205" spans="2:11" x14ac:dyDescent="0.25">
      <c r="B205" s="185">
        <f t="shared" si="26"/>
        <v>21600</v>
      </c>
      <c r="C205" s="185">
        <f t="shared" si="20"/>
        <v>31600</v>
      </c>
      <c r="D205" s="185">
        <f t="shared" si="21"/>
        <v>26600</v>
      </c>
      <c r="E205" s="185">
        <f t="shared" si="22"/>
        <v>800</v>
      </c>
      <c r="F205" s="185">
        <f t="shared" si="23"/>
        <v>0</v>
      </c>
      <c r="G205" s="185">
        <f t="shared" si="27"/>
        <v>800</v>
      </c>
      <c r="H205" s="185">
        <f t="shared" si="24"/>
        <v>10200</v>
      </c>
      <c r="I205" s="185">
        <f t="shared" si="25"/>
        <v>1030</v>
      </c>
      <c r="J205" s="195">
        <f t="shared" si="28"/>
        <v>0.17999999999999924</v>
      </c>
      <c r="K205" s="185" t="str">
        <f t="shared" si="29"/>
        <v/>
      </c>
    </row>
    <row r="206" spans="2:11" x14ac:dyDescent="0.25">
      <c r="B206" s="185">
        <f t="shared" si="26"/>
        <v>21720</v>
      </c>
      <c r="C206" s="185">
        <f t="shared" si="20"/>
        <v>31720</v>
      </c>
      <c r="D206" s="185">
        <f t="shared" si="21"/>
        <v>26720</v>
      </c>
      <c r="E206" s="185">
        <f t="shared" si="22"/>
        <v>860</v>
      </c>
      <c r="F206" s="185">
        <f t="shared" si="23"/>
        <v>0</v>
      </c>
      <c r="G206" s="185">
        <f t="shared" si="27"/>
        <v>860</v>
      </c>
      <c r="H206" s="185">
        <f t="shared" si="24"/>
        <v>10380</v>
      </c>
      <c r="I206" s="185">
        <f t="shared" si="25"/>
        <v>1051.5999999999999</v>
      </c>
      <c r="J206" s="195">
        <f t="shared" si="28"/>
        <v>0.18000000000000113</v>
      </c>
      <c r="K206" s="185" t="str">
        <f t="shared" si="29"/>
        <v/>
      </c>
    </row>
    <row r="207" spans="2:11" x14ac:dyDescent="0.25">
      <c r="B207" s="185">
        <f t="shared" si="26"/>
        <v>21840</v>
      </c>
      <c r="C207" s="185">
        <f t="shared" si="20"/>
        <v>31840</v>
      </c>
      <c r="D207" s="185">
        <f t="shared" si="21"/>
        <v>26840</v>
      </c>
      <c r="E207" s="185">
        <f t="shared" si="22"/>
        <v>920</v>
      </c>
      <c r="F207" s="185">
        <f t="shared" si="23"/>
        <v>0</v>
      </c>
      <c r="G207" s="185">
        <f t="shared" si="27"/>
        <v>920</v>
      </c>
      <c r="H207" s="185">
        <f t="shared" si="24"/>
        <v>10560</v>
      </c>
      <c r="I207" s="185">
        <f t="shared" si="25"/>
        <v>1073.2</v>
      </c>
      <c r="J207" s="195">
        <f t="shared" si="28"/>
        <v>0.17999999999999924</v>
      </c>
      <c r="K207" s="185" t="str">
        <f t="shared" si="29"/>
        <v/>
      </c>
    </row>
    <row r="208" spans="2:11" x14ac:dyDescent="0.25">
      <c r="B208" s="185">
        <f t="shared" si="26"/>
        <v>21960</v>
      </c>
      <c r="C208" s="185">
        <f t="shared" si="20"/>
        <v>31960</v>
      </c>
      <c r="D208" s="185">
        <f t="shared" si="21"/>
        <v>26960</v>
      </c>
      <c r="E208" s="185">
        <f t="shared" si="22"/>
        <v>980</v>
      </c>
      <c r="F208" s="185">
        <f t="shared" si="23"/>
        <v>0</v>
      </c>
      <c r="G208" s="185">
        <f t="shared" si="27"/>
        <v>980</v>
      </c>
      <c r="H208" s="185">
        <f t="shared" si="24"/>
        <v>10740</v>
      </c>
      <c r="I208" s="185">
        <f t="shared" si="25"/>
        <v>1094.8</v>
      </c>
      <c r="J208" s="195">
        <f t="shared" si="28"/>
        <v>0.18000000000000113</v>
      </c>
      <c r="K208" s="185" t="str">
        <f t="shared" si="29"/>
        <v/>
      </c>
    </row>
    <row r="209" spans="2:11" x14ac:dyDescent="0.25">
      <c r="B209" s="185">
        <f t="shared" si="26"/>
        <v>22080</v>
      </c>
      <c r="C209" s="185">
        <f t="shared" si="20"/>
        <v>32080</v>
      </c>
      <c r="D209" s="185">
        <f t="shared" si="21"/>
        <v>27080</v>
      </c>
      <c r="E209" s="185">
        <f t="shared" si="22"/>
        <v>1040</v>
      </c>
      <c r="F209" s="185">
        <f t="shared" si="23"/>
        <v>0</v>
      </c>
      <c r="G209" s="185">
        <f t="shared" si="27"/>
        <v>1040</v>
      </c>
      <c r="H209" s="185">
        <f t="shared" si="24"/>
        <v>10920</v>
      </c>
      <c r="I209" s="185">
        <f t="shared" si="25"/>
        <v>1116.4000000000001</v>
      </c>
      <c r="J209" s="195">
        <f t="shared" si="28"/>
        <v>0.17999999999999924</v>
      </c>
      <c r="K209" s="185" t="str">
        <f t="shared" si="29"/>
        <v/>
      </c>
    </row>
    <row r="210" spans="2:11" x14ac:dyDescent="0.25">
      <c r="B210" s="185">
        <f t="shared" si="26"/>
        <v>22200</v>
      </c>
      <c r="C210" s="185">
        <f t="shared" si="20"/>
        <v>32200</v>
      </c>
      <c r="D210" s="185">
        <f t="shared" si="21"/>
        <v>27200</v>
      </c>
      <c r="E210" s="185">
        <f t="shared" si="22"/>
        <v>1100</v>
      </c>
      <c r="F210" s="185">
        <f t="shared" si="23"/>
        <v>0</v>
      </c>
      <c r="G210" s="185">
        <f t="shared" si="27"/>
        <v>1100</v>
      </c>
      <c r="H210" s="185">
        <f t="shared" si="24"/>
        <v>11100</v>
      </c>
      <c r="I210" s="185">
        <f t="shared" si="25"/>
        <v>1138</v>
      </c>
      <c r="J210" s="195">
        <f t="shared" si="28"/>
        <v>0.17999999999999924</v>
      </c>
      <c r="K210" s="185" t="str">
        <f t="shared" si="29"/>
        <v/>
      </c>
    </row>
    <row r="211" spans="2:11" x14ac:dyDescent="0.25">
      <c r="B211" s="185">
        <f t="shared" si="26"/>
        <v>22320</v>
      </c>
      <c r="C211" s="185">
        <f t="shared" si="20"/>
        <v>32320</v>
      </c>
      <c r="D211" s="185">
        <f t="shared" si="21"/>
        <v>27320</v>
      </c>
      <c r="E211" s="185">
        <f t="shared" si="22"/>
        <v>1160</v>
      </c>
      <c r="F211" s="185">
        <f t="shared" si="23"/>
        <v>0</v>
      </c>
      <c r="G211" s="185">
        <f t="shared" si="27"/>
        <v>1160</v>
      </c>
      <c r="H211" s="185">
        <f t="shared" si="24"/>
        <v>11280</v>
      </c>
      <c r="I211" s="185">
        <f t="shared" si="25"/>
        <v>1159.5999999999999</v>
      </c>
      <c r="J211" s="195">
        <f t="shared" si="28"/>
        <v>0.18000000000000113</v>
      </c>
      <c r="K211" s="185" t="str">
        <f t="shared" si="29"/>
        <v/>
      </c>
    </row>
    <row r="212" spans="2:11" x14ac:dyDescent="0.25">
      <c r="B212" s="185">
        <f t="shared" si="26"/>
        <v>22440</v>
      </c>
      <c r="C212" s="185">
        <f t="shared" si="20"/>
        <v>32440</v>
      </c>
      <c r="D212" s="185">
        <f t="shared" si="21"/>
        <v>27440</v>
      </c>
      <c r="E212" s="185">
        <f t="shared" si="22"/>
        <v>1220</v>
      </c>
      <c r="F212" s="185">
        <f t="shared" si="23"/>
        <v>0</v>
      </c>
      <c r="G212" s="185">
        <f t="shared" si="27"/>
        <v>1220</v>
      </c>
      <c r="H212" s="185">
        <f t="shared" si="24"/>
        <v>11460</v>
      </c>
      <c r="I212" s="185">
        <f t="shared" si="25"/>
        <v>1181.2</v>
      </c>
      <c r="J212" s="195">
        <f t="shared" si="28"/>
        <v>0.17999999999999924</v>
      </c>
      <c r="K212" s="185" t="str">
        <f t="shared" si="29"/>
        <v/>
      </c>
    </row>
    <row r="213" spans="2:11" x14ac:dyDescent="0.25">
      <c r="B213" s="185">
        <f t="shared" si="26"/>
        <v>22560</v>
      </c>
      <c r="C213" s="185">
        <f t="shared" si="20"/>
        <v>32560</v>
      </c>
      <c r="D213" s="185">
        <f t="shared" si="21"/>
        <v>27560</v>
      </c>
      <c r="E213" s="185">
        <f t="shared" si="22"/>
        <v>1280</v>
      </c>
      <c r="F213" s="185">
        <f t="shared" si="23"/>
        <v>0</v>
      </c>
      <c r="G213" s="185">
        <f t="shared" si="27"/>
        <v>1280</v>
      </c>
      <c r="H213" s="185">
        <f t="shared" si="24"/>
        <v>11640</v>
      </c>
      <c r="I213" s="185">
        <f t="shared" si="25"/>
        <v>1202.8</v>
      </c>
      <c r="J213" s="195">
        <f t="shared" si="28"/>
        <v>0.18000000000000113</v>
      </c>
      <c r="K213" s="185" t="str">
        <f t="shared" si="29"/>
        <v/>
      </c>
    </row>
    <row r="214" spans="2:11" x14ac:dyDescent="0.25">
      <c r="B214" s="185">
        <f t="shared" si="26"/>
        <v>22680</v>
      </c>
      <c r="C214" s="185">
        <f t="shared" si="20"/>
        <v>32680</v>
      </c>
      <c r="D214" s="185">
        <f t="shared" si="21"/>
        <v>27680</v>
      </c>
      <c r="E214" s="185">
        <f t="shared" si="22"/>
        <v>1340</v>
      </c>
      <c r="F214" s="185">
        <f t="shared" si="23"/>
        <v>0</v>
      </c>
      <c r="G214" s="185">
        <f t="shared" si="27"/>
        <v>1340</v>
      </c>
      <c r="H214" s="185">
        <f t="shared" si="24"/>
        <v>11820</v>
      </c>
      <c r="I214" s="185">
        <f t="shared" si="25"/>
        <v>1224.4000000000001</v>
      </c>
      <c r="J214" s="195">
        <f t="shared" si="28"/>
        <v>0.17999999999999924</v>
      </c>
      <c r="K214" s="185" t="str">
        <f t="shared" si="29"/>
        <v/>
      </c>
    </row>
    <row r="215" spans="2:11" x14ac:dyDescent="0.25">
      <c r="B215" s="185">
        <f t="shared" si="26"/>
        <v>22800</v>
      </c>
      <c r="C215" s="185">
        <f t="shared" si="20"/>
        <v>32800</v>
      </c>
      <c r="D215" s="185">
        <f t="shared" si="21"/>
        <v>27800</v>
      </c>
      <c r="E215" s="185">
        <f t="shared" si="22"/>
        <v>1400</v>
      </c>
      <c r="F215" s="185">
        <f t="shared" si="23"/>
        <v>0</v>
      </c>
      <c r="G215" s="185">
        <f t="shared" si="27"/>
        <v>1400</v>
      </c>
      <c r="H215" s="185">
        <f t="shared" si="24"/>
        <v>12000</v>
      </c>
      <c r="I215" s="185">
        <f t="shared" si="25"/>
        <v>1246</v>
      </c>
      <c r="J215" s="195">
        <f t="shared" si="28"/>
        <v>0.17999999999999924</v>
      </c>
      <c r="K215" s="185" t="str">
        <f t="shared" si="29"/>
        <v/>
      </c>
    </row>
    <row r="216" spans="2:11" x14ac:dyDescent="0.25">
      <c r="B216" s="185">
        <f t="shared" si="26"/>
        <v>22920</v>
      </c>
      <c r="C216" s="185">
        <f t="shared" si="20"/>
        <v>32920</v>
      </c>
      <c r="D216" s="185">
        <f t="shared" si="21"/>
        <v>27920</v>
      </c>
      <c r="E216" s="185">
        <f t="shared" si="22"/>
        <v>1460</v>
      </c>
      <c r="F216" s="185">
        <f t="shared" si="23"/>
        <v>0</v>
      </c>
      <c r="G216" s="185">
        <f t="shared" si="27"/>
        <v>1460</v>
      </c>
      <c r="H216" s="185">
        <f t="shared" si="24"/>
        <v>12180</v>
      </c>
      <c r="I216" s="185">
        <f t="shared" si="25"/>
        <v>1267.5999999999999</v>
      </c>
      <c r="J216" s="195">
        <f t="shared" si="28"/>
        <v>0.18000000000000113</v>
      </c>
      <c r="K216" s="185" t="str">
        <f t="shared" si="29"/>
        <v/>
      </c>
    </row>
    <row r="217" spans="2:11" x14ac:dyDescent="0.25">
      <c r="B217" s="185">
        <f t="shared" si="26"/>
        <v>23040</v>
      </c>
      <c r="C217" s="185">
        <f t="shared" ref="C217:C280" si="30">B217+B$20</f>
        <v>33040</v>
      </c>
      <c r="D217" s="185">
        <f t="shared" ref="D217:D280" si="31">B$20/2+B217</f>
        <v>28040</v>
      </c>
      <c r="E217" s="185">
        <f t="shared" ref="E217:E280" si="32">MIN(50%*B$20,MAX(0,50%*MIN(Q$15-Q$14,D217-Q$14)))</f>
        <v>1520</v>
      </c>
      <c r="F217" s="185">
        <f t="shared" ref="F217:F280" si="33">MIN(85%*B$20-E217,85%*MAX(0,D217-Q$15))</f>
        <v>0</v>
      </c>
      <c r="G217" s="185">
        <f t="shared" si="27"/>
        <v>1520</v>
      </c>
      <c r="H217" s="185">
        <f t="shared" ref="H217:H280" si="34">MAX(0,B217+G217-E$20-F$20)</f>
        <v>12360</v>
      </c>
      <c r="I217" s="185">
        <f t="shared" ref="I217:I280" si="35">IF(H217&gt;P$10,(H217-P$10)*O$10+Q$10,IF(H217&gt;P$9,(H217-P$9)*O$9+Q$9,IF(H217&gt;P$8,(H217-P$8)*O$8+Q$8,IF(H217&gt;P$7,(H217-P$7)*O$7+Q$7,IF(H217&gt;P$6,(H217-P$6)*O$6+Q$6,IF(H217&gt;P$5,(H217-P$5)*O$5+Q$5,(H217-P$4)*O$4+Q$4))))))</f>
        <v>1289.2</v>
      </c>
      <c r="J217" s="195">
        <f t="shared" si="28"/>
        <v>0.17999999999999924</v>
      </c>
      <c r="K217" s="185" t="str">
        <f t="shared" si="29"/>
        <v/>
      </c>
    </row>
    <row r="218" spans="2:11" x14ac:dyDescent="0.25">
      <c r="B218" s="185">
        <f t="shared" ref="B218:B281" si="36">B217+L$20</f>
        <v>23160</v>
      </c>
      <c r="C218" s="185">
        <f t="shared" si="30"/>
        <v>33160</v>
      </c>
      <c r="D218" s="185">
        <f t="shared" si="31"/>
        <v>28160</v>
      </c>
      <c r="E218" s="185">
        <f t="shared" si="32"/>
        <v>1580</v>
      </c>
      <c r="F218" s="185">
        <f t="shared" si="33"/>
        <v>0</v>
      </c>
      <c r="G218" s="185">
        <f t="shared" ref="G218:G281" si="37">E218+F218</f>
        <v>1580</v>
      </c>
      <c r="H218" s="185">
        <f t="shared" si="34"/>
        <v>12540</v>
      </c>
      <c r="I218" s="185">
        <f t="shared" si="35"/>
        <v>1310.8</v>
      </c>
      <c r="J218" s="195">
        <f t="shared" ref="J218:J281" si="38">(I219-I218)/L$20</f>
        <v>0.18000000000000113</v>
      </c>
      <c r="K218" s="185" t="str">
        <f t="shared" ref="K218:K281" si="39">IF(C218=$O$20,I218,"")</f>
        <v/>
      </c>
    </row>
    <row r="219" spans="2:11" x14ac:dyDescent="0.25">
      <c r="B219" s="185">
        <f t="shared" si="36"/>
        <v>23280</v>
      </c>
      <c r="C219" s="185">
        <f t="shared" si="30"/>
        <v>33280</v>
      </c>
      <c r="D219" s="185">
        <f t="shared" si="31"/>
        <v>28280</v>
      </c>
      <c r="E219" s="185">
        <f t="shared" si="32"/>
        <v>1640</v>
      </c>
      <c r="F219" s="185">
        <f t="shared" si="33"/>
        <v>0</v>
      </c>
      <c r="G219" s="185">
        <f t="shared" si="37"/>
        <v>1640</v>
      </c>
      <c r="H219" s="185">
        <f t="shared" si="34"/>
        <v>12720</v>
      </c>
      <c r="I219" s="185">
        <f t="shared" si="35"/>
        <v>1332.4</v>
      </c>
      <c r="J219" s="195">
        <f t="shared" si="38"/>
        <v>0.17999999999999924</v>
      </c>
      <c r="K219" s="185" t="str">
        <f t="shared" si="39"/>
        <v/>
      </c>
    </row>
    <row r="220" spans="2:11" x14ac:dyDescent="0.25">
      <c r="B220" s="185">
        <f t="shared" si="36"/>
        <v>23400</v>
      </c>
      <c r="C220" s="185">
        <f t="shared" si="30"/>
        <v>33400</v>
      </c>
      <c r="D220" s="185">
        <f t="shared" si="31"/>
        <v>28400</v>
      </c>
      <c r="E220" s="185">
        <f t="shared" si="32"/>
        <v>1700</v>
      </c>
      <c r="F220" s="185">
        <f t="shared" si="33"/>
        <v>0</v>
      </c>
      <c r="G220" s="185">
        <f t="shared" si="37"/>
        <v>1700</v>
      </c>
      <c r="H220" s="185">
        <f t="shared" si="34"/>
        <v>12900</v>
      </c>
      <c r="I220" s="185">
        <f t="shared" si="35"/>
        <v>1354</v>
      </c>
      <c r="J220" s="195">
        <f t="shared" si="38"/>
        <v>0.17999999999999924</v>
      </c>
      <c r="K220" s="185" t="str">
        <f t="shared" si="39"/>
        <v/>
      </c>
    </row>
    <row r="221" spans="2:11" x14ac:dyDescent="0.25">
      <c r="B221" s="185">
        <f t="shared" si="36"/>
        <v>23520</v>
      </c>
      <c r="C221" s="185">
        <f t="shared" si="30"/>
        <v>33520</v>
      </c>
      <c r="D221" s="185">
        <f t="shared" si="31"/>
        <v>28520</v>
      </c>
      <c r="E221" s="185">
        <f t="shared" si="32"/>
        <v>1760</v>
      </c>
      <c r="F221" s="185">
        <f t="shared" si="33"/>
        <v>0</v>
      </c>
      <c r="G221" s="185">
        <f t="shared" si="37"/>
        <v>1760</v>
      </c>
      <c r="H221" s="185">
        <f t="shared" si="34"/>
        <v>13080</v>
      </c>
      <c r="I221" s="185">
        <f t="shared" si="35"/>
        <v>1375.6</v>
      </c>
      <c r="J221" s="195">
        <f t="shared" si="38"/>
        <v>0.18000000000000113</v>
      </c>
      <c r="K221" s="185" t="str">
        <f t="shared" si="39"/>
        <v/>
      </c>
    </row>
    <row r="222" spans="2:11" x14ac:dyDescent="0.25">
      <c r="B222" s="185">
        <f t="shared" si="36"/>
        <v>23640</v>
      </c>
      <c r="C222" s="185">
        <f t="shared" si="30"/>
        <v>33640</v>
      </c>
      <c r="D222" s="185">
        <f t="shared" si="31"/>
        <v>28640</v>
      </c>
      <c r="E222" s="185">
        <f t="shared" si="32"/>
        <v>1820</v>
      </c>
      <c r="F222" s="185">
        <f t="shared" si="33"/>
        <v>0</v>
      </c>
      <c r="G222" s="185">
        <f t="shared" si="37"/>
        <v>1820</v>
      </c>
      <c r="H222" s="185">
        <f t="shared" si="34"/>
        <v>13260</v>
      </c>
      <c r="I222" s="185">
        <f t="shared" si="35"/>
        <v>1397.2</v>
      </c>
      <c r="J222" s="195">
        <f t="shared" si="38"/>
        <v>0.17999999999999924</v>
      </c>
      <c r="K222" s="185" t="str">
        <f t="shared" si="39"/>
        <v/>
      </c>
    </row>
    <row r="223" spans="2:11" x14ac:dyDescent="0.25">
      <c r="B223" s="185">
        <f t="shared" si="36"/>
        <v>23760</v>
      </c>
      <c r="C223" s="185">
        <f t="shared" si="30"/>
        <v>33760</v>
      </c>
      <c r="D223" s="185">
        <f t="shared" si="31"/>
        <v>28760</v>
      </c>
      <c r="E223" s="185">
        <f t="shared" si="32"/>
        <v>1880</v>
      </c>
      <c r="F223" s="185">
        <f t="shared" si="33"/>
        <v>0</v>
      </c>
      <c r="G223" s="185">
        <f t="shared" si="37"/>
        <v>1880</v>
      </c>
      <c r="H223" s="185">
        <f t="shared" si="34"/>
        <v>13440</v>
      </c>
      <c r="I223" s="185">
        <f t="shared" si="35"/>
        <v>1418.8</v>
      </c>
      <c r="J223" s="195">
        <f t="shared" si="38"/>
        <v>0.18000000000000113</v>
      </c>
      <c r="K223" s="185" t="str">
        <f t="shared" si="39"/>
        <v/>
      </c>
    </row>
    <row r="224" spans="2:11" x14ac:dyDescent="0.25">
      <c r="B224" s="185">
        <f t="shared" si="36"/>
        <v>23880</v>
      </c>
      <c r="C224" s="185">
        <f t="shared" si="30"/>
        <v>33880</v>
      </c>
      <c r="D224" s="185">
        <f t="shared" si="31"/>
        <v>28880</v>
      </c>
      <c r="E224" s="185">
        <f t="shared" si="32"/>
        <v>1940</v>
      </c>
      <c r="F224" s="185">
        <f t="shared" si="33"/>
        <v>0</v>
      </c>
      <c r="G224" s="185">
        <f t="shared" si="37"/>
        <v>1940</v>
      </c>
      <c r="H224" s="185">
        <f t="shared" si="34"/>
        <v>13620</v>
      </c>
      <c r="I224" s="185">
        <f t="shared" si="35"/>
        <v>1440.4</v>
      </c>
      <c r="J224" s="195">
        <f t="shared" si="38"/>
        <v>0.17999999999999924</v>
      </c>
      <c r="K224" s="185" t="str">
        <f t="shared" si="39"/>
        <v/>
      </c>
    </row>
    <row r="225" spans="2:11" x14ac:dyDescent="0.25">
      <c r="B225" s="185">
        <f t="shared" si="36"/>
        <v>24000</v>
      </c>
      <c r="C225" s="185">
        <f t="shared" si="30"/>
        <v>34000</v>
      </c>
      <c r="D225" s="185">
        <f t="shared" si="31"/>
        <v>29000</v>
      </c>
      <c r="E225" s="185">
        <f t="shared" si="32"/>
        <v>2000</v>
      </c>
      <c r="F225" s="185">
        <f t="shared" si="33"/>
        <v>0</v>
      </c>
      <c r="G225" s="185">
        <f t="shared" si="37"/>
        <v>2000</v>
      </c>
      <c r="H225" s="185">
        <f t="shared" si="34"/>
        <v>13800</v>
      </c>
      <c r="I225" s="185">
        <f t="shared" si="35"/>
        <v>1462</v>
      </c>
      <c r="J225" s="195">
        <f t="shared" si="38"/>
        <v>0.17999999999999924</v>
      </c>
      <c r="K225" s="185" t="str">
        <f t="shared" si="39"/>
        <v/>
      </c>
    </row>
    <row r="226" spans="2:11" x14ac:dyDescent="0.25">
      <c r="B226" s="185">
        <f t="shared" si="36"/>
        <v>24120</v>
      </c>
      <c r="C226" s="185">
        <f t="shared" si="30"/>
        <v>34120</v>
      </c>
      <c r="D226" s="185">
        <f t="shared" si="31"/>
        <v>29120</v>
      </c>
      <c r="E226" s="185">
        <f t="shared" si="32"/>
        <v>2060</v>
      </c>
      <c r="F226" s="185">
        <f t="shared" si="33"/>
        <v>0</v>
      </c>
      <c r="G226" s="185">
        <f t="shared" si="37"/>
        <v>2060</v>
      </c>
      <c r="H226" s="185">
        <f t="shared" si="34"/>
        <v>13980</v>
      </c>
      <c r="I226" s="185">
        <f t="shared" si="35"/>
        <v>1483.6</v>
      </c>
      <c r="J226" s="195">
        <f t="shared" si="38"/>
        <v>0.17999999999999924</v>
      </c>
      <c r="K226" s="185" t="str">
        <f t="shared" si="39"/>
        <v/>
      </c>
    </row>
    <row r="227" spans="2:11" x14ac:dyDescent="0.25">
      <c r="B227" s="185">
        <f t="shared" si="36"/>
        <v>24240</v>
      </c>
      <c r="C227" s="185">
        <f t="shared" si="30"/>
        <v>34240</v>
      </c>
      <c r="D227" s="185">
        <f t="shared" si="31"/>
        <v>29240</v>
      </c>
      <c r="E227" s="185">
        <f t="shared" si="32"/>
        <v>2120</v>
      </c>
      <c r="F227" s="185">
        <f t="shared" si="33"/>
        <v>0</v>
      </c>
      <c r="G227" s="185">
        <f t="shared" si="37"/>
        <v>2120</v>
      </c>
      <c r="H227" s="185">
        <f t="shared" si="34"/>
        <v>14160</v>
      </c>
      <c r="I227" s="185">
        <f t="shared" si="35"/>
        <v>1505.1999999999998</v>
      </c>
      <c r="J227" s="195">
        <f t="shared" si="38"/>
        <v>0.18000000000000113</v>
      </c>
      <c r="K227" s="185" t="str">
        <f t="shared" si="39"/>
        <v/>
      </c>
    </row>
    <row r="228" spans="2:11" x14ac:dyDescent="0.25">
      <c r="B228" s="185">
        <f t="shared" si="36"/>
        <v>24360</v>
      </c>
      <c r="C228" s="185">
        <f t="shared" si="30"/>
        <v>34360</v>
      </c>
      <c r="D228" s="185">
        <f t="shared" si="31"/>
        <v>29360</v>
      </c>
      <c r="E228" s="185">
        <f t="shared" si="32"/>
        <v>2180</v>
      </c>
      <c r="F228" s="185">
        <f t="shared" si="33"/>
        <v>0</v>
      </c>
      <c r="G228" s="185">
        <f t="shared" si="37"/>
        <v>2180</v>
      </c>
      <c r="H228" s="185">
        <f t="shared" si="34"/>
        <v>14340</v>
      </c>
      <c r="I228" s="185">
        <f t="shared" si="35"/>
        <v>1526.8</v>
      </c>
      <c r="J228" s="195">
        <f t="shared" si="38"/>
        <v>0.18000000000000113</v>
      </c>
      <c r="K228" s="185" t="str">
        <f t="shared" si="39"/>
        <v/>
      </c>
    </row>
    <row r="229" spans="2:11" x14ac:dyDescent="0.25">
      <c r="B229" s="185">
        <f t="shared" si="36"/>
        <v>24480</v>
      </c>
      <c r="C229" s="185">
        <f t="shared" si="30"/>
        <v>34480</v>
      </c>
      <c r="D229" s="185">
        <f t="shared" si="31"/>
        <v>29480</v>
      </c>
      <c r="E229" s="185">
        <f t="shared" si="32"/>
        <v>2240</v>
      </c>
      <c r="F229" s="185">
        <f t="shared" si="33"/>
        <v>0</v>
      </c>
      <c r="G229" s="185">
        <f t="shared" si="37"/>
        <v>2240</v>
      </c>
      <c r="H229" s="185">
        <f t="shared" si="34"/>
        <v>14520</v>
      </c>
      <c r="I229" s="185">
        <f t="shared" si="35"/>
        <v>1548.4</v>
      </c>
      <c r="J229" s="195">
        <f t="shared" si="38"/>
        <v>0.17999999999999924</v>
      </c>
      <c r="K229" s="185" t="str">
        <f t="shared" si="39"/>
        <v/>
      </c>
    </row>
    <row r="230" spans="2:11" x14ac:dyDescent="0.25">
      <c r="B230" s="185">
        <f t="shared" si="36"/>
        <v>24600</v>
      </c>
      <c r="C230" s="185">
        <f t="shared" si="30"/>
        <v>34600</v>
      </c>
      <c r="D230" s="185">
        <f t="shared" si="31"/>
        <v>29600</v>
      </c>
      <c r="E230" s="185">
        <f t="shared" si="32"/>
        <v>2300</v>
      </c>
      <c r="F230" s="185">
        <f t="shared" si="33"/>
        <v>0</v>
      </c>
      <c r="G230" s="185">
        <f t="shared" si="37"/>
        <v>2300</v>
      </c>
      <c r="H230" s="185">
        <f t="shared" si="34"/>
        <v>14700</v>
      </c>
      <c r="I230" s="185">
        <f t="shared" si="35"/>
        <v>1570</v>
      </c>
      <c r="J230" s="195">
        <f t="shared" si="38"/>
        <v>0.17999999999999924</v>
      </c>
      <c r="K230" s="185" t="str">
        <f t="shared" si="39"/>
        <v/>
      </c>
    </row>
    <row r="231" spans="2:11" x14ac:dyDescent="0.25">
      <c r="B231" s="185">
        <f t="shared" si="36"/>
        <v>24720</v>
      </c>
      <c r="C231" s="185">
        <f t="shared" si="30"/>
        <v>34720</v>
      </c>
      <c r="D231" s="185">
        <f t="shared" si="31"/>
        <v>29720</v>
      </c>
      <c r="E231" s="185">
        <f t="shared" si="32"/>
        <v>2360</v>
      </c>
      <c r="F231" s="185">
        <f t="shared" si="33"/>
        <v>0</v>
      </c>
      <c r="G231" s="185">
        <f t="shared" si="37"/>
        <v>2360</v>
      </c>
      <c r="H231" s="185">
        <f t="shared" si="34"/>
        <v>14880</v>
      </c>
      <c r="I231" s="185">
        <f t="shared" si="35"/>
        <v>1591.6</v>
      </c>
      <c r="J231" s="195">
        <f t="shared" si="38"/>
        <v>0.17999999999999924</v>
      </c>
      <c r="K231" s="185" t="str">
        <f t="shared" si="39"/>
        <v/>
      </c>
    </row>
    <row r="232" spans="2:11" x14ac:dyDescent="0.25">
      <c r="B232" s="185">
        <f t="shared" si="36"/>
        <v>24840</v>
      </c>
      <c r="C232" s="185">
        <f t="shared" si="30"/>
        <v>34840</v>
      </c>
      <c r="D232" s="185">
        <f t="shared" si="31"/>
        <v>29840</v>
      </c>
      <c r="E232" s="185">
        <f t="shared" si="32"/>
        <v>2420</v>
      </c>
      <c r="F232" s="185">
        <f t="shared" si="33"/>
        <v>0</v>
      </c>
      <c r="G232" s="185">
        <f t="shared" si="37"/>
        <v>2420</v>
      </c>
      <c r="H232" s="185">
        <f t="shared" si="34"/>
        <v>15060</v>
      </c>
      <c r="I232" s="185">
        <f t="shared" si="35"/>
        <v>1613.1999999999998</v>
      </c>
      <c r="J232" s="195">
        <f t="shared" si="38"/>
        <v>0.18000000000000113</v>
      </c>
      <c r="K232" s="185" t="str">
        <f t="shared" si="39"/>
        <v/>
      </c>
    </row>
    <row r="233" spans="2:11" x14ac:dyDescent="0.25">
      <c r="B233" s="185">
        <f t="shared" si="36"/>
        <v>24960</v>
      </c>
      <c r="C233" s="185">
        <f t="shared" si="30"/>
        <v>34960</v>
      </c>
      <c r="D233" s="185">
        <f t="shared" si="31"/>
        <v>29960</v>
      </c>
      <c r="E233" s="185">
        <f t="shared" si="32"/>
        <v>2480</v>
      </c>
      <c r="F233" s="185">
        <f t="shared" si="33"/>
        <v>0</v>
      </c>
      <c r="G233" s="185">
        <f t="shared" si="37"/>
        <v>2480</v>
      </c>
      <c r="H233" s="185">
        <f t="shared" si="34"/>
        <v>15240</v>
      </c>
      <c r="I233" s="185">
        <f t="shared" si="35"/>
        <v>1634.8</v>
      </c>
      <c r="J233" s="195">
        <f t="shared" si="38"/>
        <v>0.18000000000000113</v>
      </c>
      <c r="K233" s="185" t="str">
        <f t="shared" si="39"/>
        <v/>
      </c>
    </row>
    <row r="234" spans="2:11" x14ac:dyDescent="0.25">
      <c r="B234" s="185">
        <f t="shared" si="36"/>
        <v>25080</v>
      </c>
      <c r="C234" s="185">
        <f t="shared" si="30"/>
        <v>35080</v>
      </c>
      <c r="D234" s="185">
        <f t="shared" si="31"/>
        <v>30080</v>
      </c>
      <c r="E234" s="185">
        <f t="shared" si="32"/>
        <v>2540</v>
      </c>
      <c r="F234" s="185">
        <f t="shared" si="33"/>
        <v>0</v>
      </c>
      <c r="G234" s="185">
        <f t="shared" si="37"/>
        <v>2540</v>
      </c>
      <c r="H234" s="185">
        <f t="shared" si="34"/>
        <v>15420</v>
      </c>
      <c r="I234" s="185">
        <f t="shared" si="35"/>
        <v>1656.4</v>
      </c>
      <c r="J234" s="195">
        <f t="shared" si="38"/>
        <v>0.17999999999999924</v>
      </c>
      <c r="K234" s="185" t="str">
        <f t="shared" si="39"/>
        <v/>
      </c>
    </row>
    <row r="235" spans="2:11" x14ac:dyDescent="0.25">
      <c r="B235" s="185">
        <f t="shared" si="36"/>
        <v>25200</v>
      </c>
      <c r="C235" s="185">
        <f t="shared" si="30"/>
        <v>35200</v>
      </c>
      <c r="D235" s="185">
        <f t="shared" si="31"/>
        <v>30200</v>
      </c>
      <c r="E235" s="185">
        <f t="shared" si="32"/>
        <v>2600</v>
      </c>
      <c r="F235" s="185">
        <f t="shared" si="33"/>
        <v>0</v>
      </c>
      <c r="G235" s="185">
        <f t="shared" si="37"/>
        <v>2600</v>
      </c>
      <c r="H235" s="185">
        <f t="shared" si="34"/>
        <v>15600</v>
      </c>
      <c r="I235" s="185">
        <f t="shared" si="35"/>
        <v>1678</v>
      </c>
      <c r="J235" s="195">
        <f t="shared" si="38"/>
        <v>0.17999999999999924</v>
      </c>
      <c r="K235" s="185" t="str">
        <f t="shared" si="39"/>
        <v/>
      </c>
    </row>
    <row r="236" spans="2:11" x14ac:dyDescent="0.25">
      <c r="B236" s="185">
        <f t="shared" si="36"/>
        <v>25320</v>
      </c>
      <c r="C236" s="185">
        <f t="shared" si="30"/>
        <v>35320</v>
      </c>
      <c r="D236" s="185">
        <f t="shared" si="31"/>
        <v>30320</v>
      </c>
      <c r="E236" s="185">
        <f t="shared" si="32"/>
        <v>2660</v>
      </c>
      <c r="F236" s="185">
        <f t="shared" si="33"/>
        <v>0</v>
      </c>
      <c r="G236" s="185">
        <f t="shared" si="37"/>
        <v>2660</v>
      </c>
      <c r="H236" s="185">
        <f t="shared" si="34"/>
        <v>15780</v>
      </c>
      <c r="I236" s="185">
        <f t="shared" si="35"/>
        <v>1699.6</v>
      </c>
      <c r="J236" s="195">
        <f t="shared" si="38"/>
        <v>0.17999999999999924</v>
      </c>
      <c r="K236" s="185" t="str">
        <f t="shared" si="39"/>
        <v/>
      </c>
    </row>
    <row r="237" spans="2:11" x14ac:dyDescent="0.25">
      <c r="B237" s="185">
        <f t="shared" si="36"/>
        <v>25440</v>
      </c>
      <c r="C237" s="185">
        <f t="shared" si="30"/>
        <v>35440</v>
      </c>
      <c r="D237" s="185">
        <f t="shared" si="31"/>
        <v>30440</v>
      </c>
      <c r="E237" s="185">
        <f t="shared" si="32"/>
        <v>2720</v>
      </c>
      <c r="F237" s="185">
        <f t="shared" si="33"/>
        <v>0</v>
      </c>
      <c r="G237" s="185">
        <f t="shared" si="37"/>
        <v>2720</v>
      </c>
      <c r="H237" s="185">
        <f t="shared" si="34"/>
        <v>15960</v>
      </c>
      <c r="I237" s="185">
        <f t="shared" si="35"/>
        <v>1721.1999999999998</v>
      </c>
      <c r="J237" s="195">
        <f t="shared" si="38"/>
        <v>0.18000000000000113</v>
      </c>
      <c r="K237" s="185" t="str">
        <f t="shared" si="39"/>
        <v/>
      </c>
    </row>
    <row r="238" spans="2:11" x14ac:dyDescent="0.25">
      <c r="B238" s="185">
        <f t="shared" si="36"/>
        <v>25560</v>
      </c>
      <c r="C238" s="185">
        <f t="shared" si="30"/>
        <v>35560</v>
      </c>
      <c r="D238" s="185">
        <f t="shared" si="31"/>
        <v>30560</v>
      </c>
      <c r="E238" s="185">
        <f t="shared" si="32"/>
        <v>2780</v>
      </c>
      <c r="F238" s="185">
        <f t="shared" si="33"/>
        <v>0</v>
      </c>
      <c r="G238" s="185">
        <f t="shared" si="37"/>
        <v>2780</v>
      </c>
      <c r="H238" s="185">
        <f t="shared" si="34"/>
        <v>16140</v>
      </c>
      <c r="I238" s="185">
        <f t="shared" si="35"/>
        <v>1742.8</v>
      </c>
      <c r="J238" s="195">
        <f t="shared" si="38"/>
        <v>0.18000000000000113</v>
      </c>
      <c r="K238" s="185" t="str">
        <f t="shared" si="39"/>
        <v/>
      </c>
    </row>
    <row r="239" spans="2:11" x14ac:dyDescent="0.25">
      <c r="B239" s="185">
        <f t="shared" si="36"/>
        <v>25680</v>
      </c>
      <c r="C239" s="185">
        <f t="shared" si="30"/>
        <v>35680</v>
      </c>
      <c r="D239" s="185">
        <f t="shared" si="31"/>
        <v>30680</v>
      </c>
      <c r="E239" s="185">
        <f t="shared" si="32"/>
        <v>2840</v>
      </c>
      <c r="F239" s="185">
        <f t="shared" si="33"/>
        <v>0</v>
      </c>
      <c r="G239" s="185">
        <f t="shared" si="37"/>
        <v>2840</v>
      </c>
      <c r="H239" s="185">
        <f t="shared" si="34"/>
        <v>16320</v>
      </c>
      <c r="I239" s="185">
        <f t="shared" si="35"/>
        <v>1764.4</v>
      </c>
      <c r="J239" s="195">
        <f t="shared" si="38"/>
        <v>0.17999999999999924</v>
      </c>
      <c r="K239" s="185" t="str">
        <f t="shared" si="39"/>
        <v/>
      </c>
    </row>
    <row r="240" spans="2:11" x14ac:dyDescent="0.25">
      <c r="B240" s="185">
        <f t="shared" si="36"/>
        <v>25800</v>
      </c>
      <c r="C240" s="185">
        <f t="shared" si="30"/>
        <v>35800</v>
      </c>
      <c r="D240" s="185">
        <f t="shared" si="31"/>
        <v>30800</v>
      </c>
      <c r="E240" s="185">
        <f t="shared" si="32"/>
        <v>2900</v>
      </c>
      <c r="F240" s="185">
        <f t="shared" si="33"/>
        <v>0</v>
      </c>
      <c r="G240" s="185">
        <f t="shared" si="37"/>
        <v>2900</v>
      </c>
      <c r="H240" s="185">
        <f t="shared" si="34"/>
        <v>16500</v>
      </c>
      <c r="I240" s="185">
        <f t="shared" si="35"/>
        <v>1786</v>
      </c>
      <c r="J240" s="195">
        <f t="shared" si="38"/>
        <v>0.17999999999999924</v>
      </c>
      <c r="K240" s="185" t="str">
        <f t="shared" si="39"/>
        <v/>
      </c>
    </row>
    <row r="241" spans="2:11" x14ac:dyDescent="0.25">
      <c r="B241" s="185">
        <f t="shared" si="36"/>
        <v>25920</v>
      </c>
      <c r="C241" s="185">
        <f t="shared" si="30"/>
        <v>35920</v>
      </c>
      <c r="D241" s="185">
        <f t="shared" si="31"/>
        <v>30920</v>
      </c>
      <c r="E241" s="185">
        <f t="shared" si="32"/>
        <v>2960</v>
      </c>
      <c r="F241" s="185">
        <f t="shared" si="33"/>
        <v>0</v>
      </c>
      <c r="G241" s="185">
        <f t="shared" si="37"/>
        <v>2960</v>
      </c>
      <c r="H241" s="185">
        <f t="shared" si="34"/>
        <v>16680</v>
      </c>
      <c r="I241" s="185">
        <f t="shared" si="35"/>
        <v>1807.6</v>
      </c>
      <c r="J241" s="195">
        <f t="shared" si="38"/>
        <v>0.17999999999999924</v>
      </c>
      <c r="K241" s="185" t="str">
        <f t="shared" si="39"/>
        <v/>
      </c>
    </row>
    <row r="242" spans="2:11" x14ac:dyDescent="0.25">
      <c r="B242" s="185">
        <f t="shared" si="36"/>
        <v>26040</v>
      </c>
      <c r="C242" s="185">
        <f t="shared" si="30"/>
        <v>36040</v>
      </c>
      <c r="D242" s="185">
        <f t="shared" si="31"/>
        <v>31040</v>
      </c>
      <c r="E242" s="185">
        <f t="shared" si="32"/>
        <v>3020</v>
      </c>
      <c r="F242" s="185">
        <f t="shared" si="33"/>
        <v>0</v>
      </c>
      <c r="G242" s="185">
        <f t="shared" si="37"/>
        <v>3020</v>
      </c>
      <c r="H242" s="185">
        <f t="shared" si="34"/>
        <v>16860</v>
      </c>
      <c r="I242" s="185">
        <f t="shared" si="35"/>
        <v>1829.1999999999998</v>
      </c>
      <c r="J242" s="195">
        <f t="shared" si="38"/>
        <v>0.18000000000000113</v>
      </c>
      <c r="K242" s="185" t="str">
        <f t="shared" si="39"/>
        <v/>
      </c>
    </row>
    <row r="243" spans="2:11" x14ac:dyDescent="0.25">
      <c r="B243" s="185">
        <f t="shared" si="36"/>
        <v>26160</v>
      </c>
      <c r="C243" s="185">
        <f t="shared" si="30"/>
        <v>36160</v>
      </c>
      <c r="D243" s="185">
        <f t="shared" si="31"/>
        <v>31160</v>
      </c>
      <c r="E243" s="185">
        <f t="shared" si="32"/>
        <v>3080</v>
      </c>
      <c r="F243" s="185">
        <f t="shared" si="33"/>
        <v>0</v>
      </c>
      <c r="G243" s="185">
        <f t="shared" si="37"/>
        <v>3080</v>
      </c>
      <c r="H243" s="185">
        <f t="shared" si="34"/>
        <v>17040</v>
      </c>
      <c r="I243" s="185">
        <f t="shared" si="35"/>
        <v>1850.8</v>
      </c>
      <c r="J243" s="195">
        <f t="shared" si="38"/>
        <v>0.18000000000000113</v>
      </c>
      <c r="K243" s="185" t="str">
        <f t="shared" si="39"/>
        <v/>
      </c>
    </row>
    <row r="244" spans="2:11" x14ac:dyDescent="0.25">
      <c r="B244" s="185">
        <f t="shared" si="36"/>
        <v>26280</v>
      </c>
      <c r="C244" s="185">
        <f t="shared" si="30"/>
        <v>36280</v>
      </c>
      <c r="D244" s="185">
        <f t="shared" si="31"/>
        <v>31280</v>
      </c>
      <c r="E244" s="185">
        <f t="shared" si="32"/>
        <v>3140</v>
      </c>
      <c r="F244" s="185">
        <f t="shared" si="33"/>
        <v>0</v>
      </c>
      <c r="G244" s="185">
        <f t="shared" si="37"/>
        <v>3140</v>
      </c>
      <c r="H244" s="185">
        <f t="shared" si="34"/>
        <v>17220</v>
      </c>
      <c r="I244" s="185">
        <f t="shared" si="35"/>
        <v>1872.4</v>
      </c>
      <c r="J244" s="195">
        <f t="shared" si="38"/>
        <v>0.17999999999999924</v>
      </c>
      <c r="K244" s="185" t="str">
        <f t="shared" si="39"/>
        <v/>
      </c>
    </row>
    <row r="245" spans="2:11" x14ac:dyDescent="0.25">
      <c r="B245" s="185">
        <f t="shared" si="36"/>
        <v>26400</v>
      </c>
      <c r="C245" s="185">
        <f t="shared" si="30"/>
        <v>36400</v>
      </c>
      <c r="D245" s="185">
        <f t="shared" si="31"/>
        <v>31400</v>
      </c>
      <c r="E245" s="185">
        <f t="shared" si="32"/>
        <v>3200</v>
      </c>
      <c r="F245" s="185">
        <f t="shared" si="33"/>
        <v>0</v>
      </c>
      <c r="G245" s="185">
        <f t="shared" si="37"/>
        <v>3200</v>
      </c>
      <c r="H245" s="185">
        <f t="shared" si="34"/>
        <v>17400</v>
      </c>
      <c r="I245" s="185">
        <f t="shared" si="35"/>
        <v>1894</v>
      </c>
      <c r="J245" s="195">
        <f t="shared" si="38"/>
        <v>0.17999999999999924</v>
      </c>
      <c r="K245" s="185" t="str">
        <f t="shared" si="39"/>
        <v/>
      </c>
    </row>
    <row r="246" spans="2:11" x14ac:dyDescent="0.25">
      <c r="B246" s="185">
        <f t="shared" si="36"/>
        <v>26520</v>
      </c>
      <c r="C246" s="185">
        <f t="shared" si="30"/>
        <v>36520</v>
      </c>
      <c r="D246" s="185">
        <f t="shared" si="31"/>
        <v>31520</v>
      </c>
      <c r="E246" s="185">
        <f t="shared" si="32"/>
        <v>3260</v>
      </c>
      <c r="F246" s="185">
        <f t="shared" si="33"/>
        <v>0</v>
      </c>
      <c r="G246" s="185">
        <f t="shared" si="37"/>
        <v>3260</v>
      </c>
      <c r="H246" s="185">
        <f t="shared" si="34"/>
        <v>17580</v>
      </c>
      <c r="I246" s="185">
        <f t="shared" si="35"/>
        <v>1915.6</v>
      </c>
      <c r="J246" s="195">
        <f t="shared" si="38"/>
        <v>0.17999999999999924</v>
      </c>
      <c r="K246" s="185" t="str">
        <f t="shared" si="39"/>
        <v/>
      </c>
    </row>
    <row r="247" spans="2:11" x14ac:dyDescent="0.25">
      <c r="B247" s="185">
        <f t="shared" si="36"/>
        <v>26640</v>
      </c>
      <c r="C247" s="185">
        <f t="shared" si="30"/>
        <v>36640</v>
      </c>
      <c r="D247" s="185">
        <f t="shared" si="31"/>
        <v>31640</v>
      </c>
      <c r="E247" s="185">
        <f t="shared" si="32"/>
        <v>3320</v>
      </c>
      <c r="F247" s="185">
        <f t="shared" si="33"/>
        <v>0</v>
      </c>
      <c r="G247" s="185">
        <f t="shared" si="37"/>
        <v>3320</v>
      </c>
      <c r="H247" s="185">
        <f t="shared" si="34"/>
        <v>17760</v>
      </c>
      <c r="I247" s="185">
        <f t="shared" si="35"/>
        <v>1937.1999999999998</v>
      </c>
      <c r="J247" s="195">
        <f t="shared" si="38"/>
        <v>0.18000000000000113</v>
      </c>
      <c r="K247" s="185" t="str">
        <f t="shared" si="39"/>
        <v/>
      </c>
    </row>
    <row r="248" spans="2:11" x14ac:dyDescent="0.25">
      <c r="B248" s="185">
        <f t="shared" si="36"/>
        <v>26760</v>
      </c>
      <c r="C248" s="185">
        <f t="shared" si="30"/>
        <v>36760</v>
      </c>
      <c r="D248" s="185">
        <f t="shared" si="31"/>
        <v>31760</v>
      </c>
      <c r="E248" s="185">
        <f t="shared" si="32"/>
        <v>3380</v>
      </c>
      <c r="F248" s="185">
        <f t="shared" si="33"/>
        <v>0</v>
      </c>
      <c r="G248" s="185">
        <f t="shared" si="37"/>
        <v>3380</v>
      </c>
      <c r="H248" s="185">
        <f t="shared" si="34"/>
        <v>17940</v>
      </c>
      <c r="I248" s="185">
        <f t="shared" si="35"/>
        <v>1958.8</v>
      </c>
      <c r="J248" s="195">
        <f t="shared" si="38"/>
        <v>0.18000000000000113</v>
      </c>
      <c r="K248" s="185" t="str">
        <f t="shared" si="39"/>
        <v/>
      </c>
    </row>
    <row r="249" spans="2:11" x14ac:dyDescent="0.25">
      <c r="B249" s="185">
        <f t="shared" si="36"/>
        <v>26880</v>
      </c>
      <c r="C249" s="185">
        <f t="shared" si="30"/>
        <v>36880</v>
      </c>
      <c r="D249" s="185">
        <f t="shared" si="31"/>
        <v>31880</v>
      </c>
      <c r="E249" s="185">
        <f t="shared" si="32"/>
        <v>3440</v>
      </c>
      <c r="F249" s="185">
        <f t="shared" si="33"/>
        <v>0</v>
      </c>
      <c r="G249" s="185">
        <f t="shared" si="37"/>
        <v>3440</v>
      </c>
      <c r="H249" s="185">
        <f t="shared" si="34"/>
        <v>18120</v>
      </c>
      <c r="I249" s="185">
        <f t="shared" si="35"/>
        <v>1980.4</v>
      </c>
      <c r="J249" s="195">
        <f t="shared" si="38"/>
        <v>0.17999999999999924</v>
      </c>
      <c r="K249" s="185" t="str">
        <f t="shared" si="39"/>
        <v/>
      </c>
    </row>
    <row r="250" spans="2:11" x14ac:dyDescent="0.25">
      <c r="B250" s="185">
        <f t="shared" si="36"/>
        <v>27000</v>
      </c>
      <c r="C250" s="185">
        <f t="shared" si="30"/>
        <v>37000</v>
      </c>
      <c r="D250" s="185">
        <f t="shared" si="31"/>
        <v>32000</v>
      </c>
      <c r="E250" s="185">
        <f t="shared" si="32"/>
        <v>3500</v>
      </c>
      <c r="F250" s="185">
        <f t="shared" si="33"/>
        <v>0</v>
      </c>
      <c r="G250" s="185">
        <f t="shared" si="37"/>
        <v>3500</v>
      </c>
      <c r="H250" s="185">
        <f t="shared" si="34"/>
        <v>18300</v>
      </c>
      <c r="I250" s="185">
        <f t="shared" si="35"/>
        <v>2002</v>
      </c>
      <c r="J250" s="195">
        <f t="shared" si="38"/>
        <v>0.17999999999999924</v>
      </c>
      <c r="K250" s="185" t="str">
        <f t="shared" si="39"/>
        <v/>
      </c>
    </row>
    <row r="251" spans="2:11" x14ac:dyDescent="0.25">
      <c r="B251" s="185">
        <f t="shared" si="36"/>
        <v>27120</v>
      </c>
      <c r="C251" s="185">
        <f t="shared" si="30"/>
        <v>37120</v>
      </c>
      <c r="D251" s="185">
        <f t="shared" si="31"/>
        <v>32120</v>
      </c>
      <c r="E251" s="185">
        <f>MIN(50%*B$20,MAX(0,50%*MIN(Q$15-Q$14,D251-Q$14)))</f>
        <v>3560</v>
      </c>
      <c r="F251" s="185">
        <f t="shared" si="33"/>
        <v>0</v>
      </c>
      <c r="G251" s="185">
        <f t="shared" si="37"/>
        <v>3560</v>
      </c>
      <c r="H251" s="185">
        <f t="shared" si="34"/>
        <v>18480</v>
      </c>
      <c r="I251" s="185">
        <f t="shared" si="35"/>
        <v>2023.6</v>
      </c>
      <c r="J251" s="195">
        <f t="shared" si="38"/>
        <v>0.18000000000000113</v>
      </c>
      <c r="K251" s="185" t="str">
        <f t="shared" si="39"/>
        <v/>
      </c>
    </row>
    <row r="252" spans="2:11" x14ac:dyDescent="0.25">
      <c r="B252" s="185">
        <f t="shared" si="36"/>
        <v>27240</v>
      </c>
      <c r="C252" s="185">
        <f t="shared" si="30"/>
        <v>37240</v>
      </c>
      <c r="D252" s="185">
        <f t="shared" si="31"/>
        <v>32240</v>
      </c>
      <c r="E252" s="185">
        <f t="shared" si="32"/>
        <v>3620</v>
      </c>
      <c r="F252" s="185">
        <f t="shared" si="33"/>
        <v>0</v>
      </c>
      <c r="G252" s="185">
        <f t="shared" si="37"/>
        <v>3620</v>
      </c>
      <c r="H252" s="185">
        <f t="shared" si="34"/>
        <v>18660</v>
      </c>
      <c r="I252" s="185">
        <f t="shared" si="35"/>
        <v>2045.2</v>
      </c>
      <c r="J252" s="195">
        <f t="shared" si="38"/>
        <v>0.18000000000000113</v>
      </c>
      <c r="K252" s="185" t="str">
        <f t="shared" si="39"/>
        <v/>
      </c>
    </row>
    <row r="253" spans="2:11" x14ac:dyDescent="0.25">
      <c r="B253" s="185">
        <f t="shared" si="36"/>
        <v>27360</v>
      </c>
      <c r="C253" s="185">
        <f t="shared" si="30"/>
        <v>37360</v>
      </c>
      <c r="D253" s="185">
        <f t="shared" si="31"/>
        <v>32360</v>
      </c>
      <c r="E253" s="185">
        <f t="shared" si="32"/>
        <v>3680</v>
      </c>
      <c r="F253" s="185">
        <f t="shared" si="33"/>
        <v>0</v>
      </c>
      <c r="G253" s="185">
        <f t="shared" si="37"/>
        <v>3680</v>
      </c>
      <c r="H253" s="185">
        <f t="shared" si="34"/>
        <v>18840</v>
      </c>
      <c r="I253" s="185">
        <f t="shared" si="35"/>
        <v>2066.8000000000002</v>
      </c>
      <c r="J253" s="195">
        <f t="shared" si="38"/>
        <v>0.17999999999999544</v>
      </c>
      <c r="K253" s="185" t="str">
        <f t="shared" si="39"/>
        <v/>
      </c>
    </row>
    <row r="254" spans="2:11" x14ac:dyDescent="0.25">
      <c r="B254" s="185">
        <f t="shared" si="36"/>
        <v>27480</v>
      </c>
      <c r="C254" s="185">
        <f t="shared" si="30"/>
        <v>37480</v>
      </c>
      <c r="D254" s="185">
        <f t="shared" si="31"/>
        <v>32480</v>
      </c>
      <c r="E254" s="185">
        <f t="shared" si="32"/>
        <v>3740</v>
      </c>
      <c r="F254" s="185">
        <f t="shared" si="33"/>
        <v>0</v>
      </c>
      <c r="G254" s="185">
        <f t="shared" si="37"/>
        <v>3740</v>
      </c>
      <c r="H254" s="185">
        <f t="shared" si="34"/>
        <v>19020</v>
      </c>
      <c r="I254" s="185">
        <f t="shared" si="35"/>
        <v>2088.3999999999996</v>
      </c>
      <c r="J254" s="195">
        <f t="shared" si="38"/>
        <v>0.18000000000000302</v>
      </c>
      <c r="K254" s="185" t="str">
        <f t="shared" si="39"/>
        <v/>
      </c>
    </row>
    <row r="255" spans="2:11" x14ac:dyDescent="0.25">
      <c r="B255" s="185">
        <f t="shared" si="36"/>
        <v>27600</v>
      </c>
      <c r="C255" s="185">
        <f t="shared" si="30"/>
        <v>37600</v>
      </c>
      <c r="D255" s="185">
        <f t="shared" si="31"/>
        <v>32600</v>
      </c>
      <c r="E255" s="185">
        <f t="shared" si="32"/>
        <v>3800</v>
      </c>
      <c r="F255" s="185">
        <f t="shared" si="33"/>
        <v>0</v>
      </c>
      <c r="G255" s="185">
        <f t="shared" si="37"/>
        <v>3800</v>
      </c>
      <c r="H255" s="185">
        <f t="shared" si="34"/>
        <v>19200</v>
      </c>
      <c r="I255" s="185">
        <f t="shared" si="35"/>
        <v>2110</v>
      </c>
      <c r="J255" s="195">
        <f t="shared" si="38"/>
        <v>0.17999999999999924</v>
      </c>
      <c r="K255" s="185" t="str">
        <f t="shared" si="39"/>
        <v/>
      </c>
    </row>
    <row r="256" spans="2:11" x14ac:dyDescent="0.25">
      <c r="B256" s="185">
        <f t="shared" si="36"/>
        <v>27720</v>
      </c>
      <c r="C256" s="185">
        <f t="shared" si="30"/>
        <v>37720</v>
      </c>
      <c r="D256" s="185">
        <f t="shared" si="31"/>
        <v>32720</v>
      </c>
      <c r="E256" s="185">
        <f t="shared" si="32"/>
        <v>3860</v>
      </c>
      <c r="F256" s="185">
        <f t="shared" si="33"/>
        <v>0</v>
      </c>
      <c r="G256" s="185">
        <f t="shared" si="37"/>
        <v>3860</v>
      </c>
      <c r="H256" s="185">
        <f t="shared" si="34"/>
        <v>19380</v>
      </c>
      <c r="I256" s="185">
        <f t="shared" si="35"/>
        <v>2131.6</v>
      </c>
      <c r="J256" s="195">
        <f t="shared" si="38"/>
        <v>0.17999999999999924</v>
      </c>
      <c r="K256" s="185" t="str">
        <f t="shared" si="39"/>
        <v/>
      </c>
    </row>
    <row r="257" spans="2:11" x14ac:dyDescent="0.25">
      <c r="B257" s="185">
        <f t="shared" si="36"/>
        <v>27840</v>
      </c>
      <c r="C257" s="185">
        <f t="shared" si="30"/>
        <v>37840</v>
      </c>
      <c r="D257" s="185">
        <f t="shared" si="31"/>
        <v>32840</v>
      </c>
      <c r="E257" s="185">
        <f t="shared" si="32"/>
        <v>3920</v>
      </c>
      <c r="F257" s="185">
        <f t="shared" si="33"/>
        <v>0</v>
      </c>
      <c r="G257" s="185">
        <f t="shared" si="37"/>
        <v>3920</v>
      </c>
      <c r="H257" s="185">
        <f t="shared" si="34"/>
        <v>19560</v>
      </c>
      <c r="I257" s="185">
        <f t="shared" si="35"/>
        <v>2153.1999999999998</v>
      </c>
      <c r="J257" s="195">
        <f t="shared" si="38"/>
        <v>0.18000000000000302</v>
      </c>
      <c r="K257" s="185" t="str">
        <f t="shared" si="39"/>
        <v/>
      </c>
    </row>
    <row r="258" spans="2:11" x14ac:dyDescent="0.25">
      <c r="B258" s="185">
        <f t="shared" si="36"/>
        <v>27960</v>
      </c>
      <c r="C258" s="185">
        <f t="shared" si="30"/>
        <v>37960</v>
      </c>
      <c r="D258" s="185">
        <f t="shared" si="31"/>
        <v>32960</v>
      </c>
      <c r="E258" s="185">
        <f t="shared" si="32"/>
        <v>3980</v>
      </c>
      <c r="F258" s="185">
        <f t="shared" si="33"/>
        <v>0</v>
      </c>
      <c r="G258" s="185">
        <f t="shared" si="37"/>
        <v>3980</v>
      </c>
      <c r="H258" s="185">
        <f t="shared" si="34"/>
        <v>19740</v>
      </c>
      <c r="I258" s="185">
        <f t="shared" si="35"/>
        <v>2174.8000000000002</v>
      </c>
      <c r="J258" s="195">
        <f t="shared" si="38"/>
        <v>0.17999999999999544</v>
      </c>
      <c r="K258" s="185" t="str">
        <f t="shared" si="39"/>
        <v/>
      </c>
    </row>
    <row r="259" spans="2:11" x14ac:dyDescent="0.25">
      <c r="B259" s="185">
        <f t="shared" si="36"/>
        <v>28080</v>
      </c>
      <c r="C259" s="185">
        <f t="shared" si="30"/>
        <v>38080</v>
      </c>
      <c r="D259" s="185">
        <f t="shared" si="31"/>
        <v>33080</v>
      </c>
      <c r="E259" s="185">
        <f t="shared" si="32"/>
        <v>4040</v>
      </c>
      <c r="F259" s="185">
        <f t="shared" si="33"/>
        <v>0</v>
      </c>
      <c r="G259" s="185">
        <f t="shared" si="37"/>
        <v>4040</v>
      </c>
      <c r="H259" s="185">
        <f t="shared" si="34"/>
        <v>19920</v>
      </c>
      <c r="I259" s="185">
        <f t="shared" si="35"/>
        <v>2196.3999999999996</v>
      </c>
      <c r="J259" s="195">
        <f t="shared" si="38"/>
        <v>0.18000000000000302</v>
      </c>
      <c r="K259" s="185" t="str">
        <f t="shared" si="39"/>
        <v/>
      </c>
    </row>
    <row r="260" spans="2:11" x14ac:dyDescent="0.25">
      <c r="B260" s="185">
        <f t="shared" si="36"/>
        <v>28200</v>
      </c>
      <c r="C260" s="185">
        <f t="shared" si="30"/>
        <v>38200</v>
      </c>
      <c r="D260" s="185">
        <f t="shared" si="31"/>
        <v>33200</v>
      </c>
      <c r="E260" s="185">
        <f t="shared" si="32"/>
        <v>4100</v>
      </c>
      <c r="F260" s="185">
        <f t="shared" si="33"/>
        <v>0</v>
      </c>
      <c r="G260" s="185">
        <f t="shared" si="37"/>
        <v>4100</v>
      </c>
      <c r="H260" s="185">
        <f t="shared" si="34"/>
        <v>20100</v>
      </c>
      <c r="I260" s="185">
        <f t="shared" si="35"/>
        <v>2218</v>
      </c>
      <c r="J260" s="195">
        <f t="shared" si="38"/>
        <v>0.17999999999999924</v>
      </c>
      <c r="K260" s="185" t="str">
        <f t="shared" si="39"/>
        <v/>
      </c>
    </row>
    <row r="261" spans="2:11" x14ac:dyDescent="0.25">
      <c r="B261" s="185">
        <f t="shared" si="36"/>
        <v>28320</v>
      </c>
      <c r="C261" s="185">
        <f t="shared" si="30"/>
        <v>38320</v>
      </c>
      <c r="D261" s="185">
        <f t="shared" si="31"/>
        <v>33320</v>
      </c>
      <c r="E261" s="185">
        <f t="shared" si="32"/>
        <v>4160</v>
      </c>
      <c r="F261" s="185">
        <f t="shared" si="33"/>
        <v>0</v>
      </c>
      <c r="G261" s="185">
        <f t="shared" si="37"/>
        <v>4160</v>
      </c>
      <c r="H261" s="185">
        <f t="shared" si="34"/>
        <v>20280</v>
      </c>
      <c r="I261" s="185">
        <f t="shared" si="35"/>
        <v>2239.6</v>
      </c>
      <c r="J261" s="195">
        <f t="shared" si="38"/>
        <v>0.17999999999999924</v>
      </c>
      <c r="K261" s="185" t="str">
        <f t="shared" si="39"/>
        <v/>
      </c>
    </row>
    <row r="262" spans="2:11" x14ac:dyDescent="0.25">
      <c r="B262" s="185">
        <f t="shared" si="36"/>
        <v>28440</v>
      </c>
      <c r="C262" s="185">
        <f t="shared" si="30"/>
        <v>38440</v>
      </c>
      <c r="D262" s="185">
        <f t="shared" si="31"/>
        <v>33440</v>
      </c>
      <c r="E262" s="185">
        <f t="shared" si="32"/>
        <v>4220</v>
      </c>
      <c r="F262" s="185">
        <f t="shared" si="33"/>
        <v>0</v>
      </c>
      <c r="G262" s="185">
        <f t="shared" si="37"/>
        <v>4220</v>
      </c>
      <c r="H262" s="185">
        <f t="shared" si="34"/>
        <v>20460</v>
      </c>
      <c r="I262" s="185">
        <f t="shared" si="35"/>
        <v>2261.1999999999998</v>
      </c>
      <c r="J262" s="195">
        <f t="shared" si="38"/>
        <v>0.18000000000000302</v>
      </c>
      <c r="K262" s="185" t="str">
        <f t="shared" si="39"/>
        <v/>
      </c>
    </row>
    <row r="263" spans="2:11" x14ac:dyDescent="0.25">
      <c r="B263" s="185">
        <f t="shared" si="36"/>
        <v>28560</v>
      </c>
      <c r="C263" s="185">
        <f t="shared" si="30"/>
        <v>38560</v>
      </c>
      <c r="D263" s="185">
        <f t="shared" si="31"/>
        <v>33560</v>
      </c>
      <c r="E263" s="185">
        <f t="shared" si="32"/>
        <v>4280</v>
      </c>
      <c r="F263" s="185">
        <f t="shared" si="33"/>
        <v>0</v>
      </c>
      <c r="G263" s="185">
        <f t="shared" si="37"/>
        <v>4280</v>
      </c>
      <c r="H263" s="185">
        <f t="shared" si="34"/>
        <v>20640</v>
      </c>
      <c r="I263" s="185">
        <f t="shared" si="35"/>
        <v>2282.8000000000002</v>
      </c>
      <c r="J263" s="195">
        <f t="shared" si="38"/>
        <v>0.17999999999999544</v>
      </c>
      <c r="K263" s="185" t="str">
        <f t="shared" si="39"/>
        <v/>
      </c>
    </row>
    <row r="264" spans="2:11" x14ac:dyDescent="0.25">
      <c r="B264" s="185">
        <f t="shared" si="36"/>
        <v>28680</v>
      </c>
      <c r="C264" s="185">
        <f t="shared" si="30"/>
        <v>38680</v>
      </c>
      <c r="D264" s="185">
        <f t="shared" si="31"/>
        <v>33680</v>
      </c>
      <c r="E264" s="185">
        <f t="shared" si="32"/>
        <v>4340</v>
      </c>
      <c r="F264" s="185">
        <f t="shared" si="33"/>
        <v>0</v>
      </c>
      <c r="G264" s="185">
        <f t="shared" si="37"/>
        <v>4340</v>
      </c>
      <c r="H264" s="185">
        <f t="shared" si="34"/>
        <v>20820</v>
      </c>
      <c r="I264" s="185">
        <f t="shared" si="35"/>
        <v>2304.3999999999996</v>
      </c>
      <c r="J264" s="195">
        <f t="shared" si="38"/>
        <v>0.18000000000000302</v>
      </c>
      <c r="K264" s="185" t="str">
        <f t="shared" si="39"/>
        <v/>
      </c>
    </row>
    <row r="265" spans="2:11" x14ac:dyDescent="0.25">
      <c r="B265" s="185">
        <f t="shared" si="36"/>
        <v>28800</v>
      </c>
      <c r="C265" s="185">
        <f t="shared" si="30"/>
        <v>38800</v>
      </c>
      <c r="D265" s="185">
        <f t="shared" si="31"/>
        <v>33800</v>
      </c>
      <c r="E265" s="185">
        <f t="shared" si="32"/>
        <v>4400</v>
      </c>
      <c r="F265" s="185">
        <f t="shared" si="33"/>
        <v>0</v>
      </c>
      <c r="G265" s="185">
        <f t="shared" si="37"/>
        <v>4400</v>
      </c>
      <c r="H265" s="185">
        <f t="shared" si="34"/>
        <v>21000</v>
      </c>
      <c r="I265" s="185">
        <f t="shared" si="35"/>
        <v>2326</v>
      </c>
      <c r="J265" s="195">
        <f t="shared" si="38"/>
        <v>0.17999999999999924</v>
      </c>
      <c r="K265" s="185" t="str">
        <f t="shared" si="39"/>
        <v/>
      </c>
    </row>
    <row r="266" spans="2:11" x14ac:dyDescent="0.25">
      <c r="B266" s="185">
        <f t="shared" si="36"/>
        <v>28920</v>
      </c>
      <c r="C266" s="185">
        <f t="shared" si="30"/>
        <v>38920</v>
      </c>
      <c r="D266" s="185">
        <f t="shared" si="31"/>
        <v>33920</v>
      </c>
      <c r="E266" s="185">
        <f t="shared" si="32"/>
        <v>4460</v>
      </c>
      <c r="F266" s="185">
        <f t="shared" si="33"/>
        <v>0</v>
      </c>
      <c r="G266" s="185">
        <f>E266+F266</f>
        <v>4460</v>
      </c>
      <c r="H266" s="185">
        <f>MAX(0,B266+G266-E$20-F$20)</f>
        <v>21180</v>
      </c>
      <c r="I266" s="185">
        <f>IF(H266&gt;P$10,(H266-P$10)*O$10+Q$10,IF(H266&gt;P$9,(H266-P$9)*O$9+Q$9,IF(H266&gt;P$8,(H266-P$8)*O$8+Q$8,IF(H266&gt;P$7,(H266-P$7)*O$7+Q$7,IF(H266&gt;P$6,(H266-P$6)*O$6+Q$6,IF(H266&gt;P$5,(H266-P$5)*O$5+Q$5,(H266-P$4)*O$4+Q$4))))))</f>
        <v>2347.6</v>
      </c>
      <c r="J266" s="195">
        <f>(I267-I266)/L$20</f>
        <v>0.19400000000000167</v>
      </c>
      <c r="K266" s="185" t="str">
        <f t="shared" si="39"/>
        <v/>
      </c>
    </row>
    <row r="267" spans="2:11" x14ac:dyDescent="0.25">
      <c r="B267" s="185">
        <f t="shared" si="36"/>
        <v>29040</v>
      </c>
      <c r="C267" s="185">
        <f t="shared" si="30"/>
        <v>39040</v>
      </c>
      <c r="D267" s="185">
        <f t="shared" si="31"/>
        <v>34040</v>
      </c>
      <c r="E267" s="185">
        <f t="shared" si="32"/>
        <v>4500</v>
      </c>
      <c r="F267" s="185">
        <f t="shared" si="33"/>
        <v>34</v>
      </c>
      <c r="G267" s="185">
        <f t="shared" si="37"/>
        <v>4534</v>
      </c>
      <c r="H267" s="185">
        <f t="shared" si="34"/>
        <v>21374</v>
      </c>
      <c r="I267" s="185">
        <f t="shared" si="35"/>
        <v>2370.88</v>
      </c>
      <c r="J267" s="195">
        <f t="shared" si="38"/>
        <v>0.22199999999999895</v>
      </c>
      <c r="K267" s="185" t="str">
        <f t="shared" si="39"/>
        <v/>
      </c>
    </row>
    <row r="268" spans="2:11" x14ac:dyDescent="0.25">
      <c r="B268" s="185">
        <f t="shared" si="36"/>
        <v>29160</v>
      </c>
      <c r="C268" s="185">
        <f t="shared" si="30"/>
        <v>39160</v>
      </c>
      <c r="D268" s="185">
        <f t="shared" si="31"/>
        <v>34160</v>
      </c>
      <c r="E268" s="185">
        <f t="shared" si="32"/>
        <v>4500</v>
      </c>
      <c r="F268" s="185">
        <f t="shared" si="33"/>
        <v>136</v>
      </c>
      <c r="G268" s="185">
        <f t="shared" si="37"/>
        <v>4636</v>
      </c>
      <c r="H268" s="185">
        <f t="shared" si="34"/>
        <v>21596</v>
      </c>
      <c r="I268" s="185">
        <f t="shared" si="35"/>
        <v>2397.52</v>
      </c>
      <c r="J268" s="195">
        <f t="shared" si="38"/>
        <v>0.22199999999999895</v>
      </c>
      <c r="K268" s="185" t="str">
        <f t="shared" si="39"/>
        <v/>
      </c>
    </row>
    <row r="269" spans="2:11" x14ac:dyDescent="0.25">
      <c r="B269" s="185">
        <f t="shared" si="36"/>
        <v>29280</v>
      </c>
      <c r="C269" s="185">
        <f t="shared" si="30"/>
        <v>39280</v>
      </c>
      <c r="D269" s="185">
        <f t="shared" si="31"/>
        <v>34280</v>
      </c>
      <c r="E269" s="185">
        <f t="shared" si="32"/>
        <v>4500</v>
      </c>
      <c r="F269" s="185">
        <f t="shared" si="33"/>
        <v>238</v>
      </c>
      <c r="G269" s="185">
        <f t="shared" si="37"/>
        <v>4738</v>
      </c>
      <c r="H269" s="185">
        <f t="shared" si="34"/>
        <v>21818</v>
      </c>
      <c r="I269" s="185">
        <f t="shared" si="35"/>
        <v>2424.16</v>
      </c>
      <c r="J269" s="195">
        <f t="shared" si="38"/>
        <v>0.22200000000000272</v>
      </c>
      <c r="K269" s="185" t="str">
        <f t="shared" si="39"/>
        <v/>
      </c>
    </row>
    <row r="270" spans="2:11" x14ac:dyDescent="0.25">
      <c r="B270" s="185">
        <f t="shared" si="36"/>
        <v>29400</v>
      </c>
      <c r="C270" s="185">
        <f t="shared" si="30"/>
        <v>39400</v>
      </c>
      <c r="D270" s="185">
        <f t="shared" si="31"/>
        <v>34400</v>
      </c>
      <c r="E270" s="185">
        <f t="shared" si="32"/>
        <v>4500</v>
      </c>
      <c r="F270" s="185">
        <f t="shared" si="33"/>
        <v>340</v>
      </c>
      <c r="G270" s="185">
        <f t="shared" si="37"/>
        <v>4840</v>
      </c>
      <c r="H270" s="185">
        <f t="shared" si="34"/>
        <v>22040</v>
      </c>
      <c r="I270" s="185">
        <f t="shared" si="35"/>
        <v>2450.8000000000002</v>
      </c>
      <c r="J270" s="195">
        <f t="shared" si="38"/>
        <v>0.22199999999999895</v>
      </c>
      <c r="K270" s="185" t="str">
        <f t="shared" si="39"/>
        <v/>
      </c>
    </row>
    <row r="271" spans="2:11" x14ac:dyDescent="0.25">
      <c r="B271" s="185">
        <f t="shared" si="36"/>
        <v>29520</v>
      </c>
      <c r="C271" s="185">
        <f t="shared" si="30"/>
        <v>39520</v>
      </c>
      <c r="D271" s="185">
        <f t="shared" si="31"/>
        <v>34520</v>
      </c>
      <c r="E271" s="185">
        <f t="shared" si="32"/>
        <v>4500</v>
      </c>
      <c r="F271" s="185">
        <f t="shared" si="33"/>
        <v>442</v>
      </c>
      <c r="G271" s="185">
        <f t="shared" si="37"/>
        <v>4942</v>
      </c>
      <c r="H271" s="185">
        <f t="shared" si="34"/>
        <v>22262</v>
      </c>
      <c r="I271" s="185">
        <f t="shared" si="35"/>
        <v>2477.44</v>
      </c>
      <c r="J271" s="195">
        <f t="shared" si="38"/>
        <v>0.22199999999999895</v>
      </c>
      <c r="K271" s="185" t="str">
        <f t="shared" si="39"/>
        <v/>
      </c>
    </row>
    <row r="272" spans="2:11" x14ac:dyDescent="0.25">
      <c r="B272" s="185">
        <f t="shared" si="36"/>
        <v>29640</v>
      </c>
      <c r="C272" s="185">
        <f t="shared" si="30"/>
        <v>39640</v>
      </c>
      <c r="D272" s="185">
        <f t="shared" si="31"/>
        <v>34640</v>
      </c>
      <c r="E272" s="185">
        <f t="shared" si="32"/>
        <v>4500</v>
      </c>
      <c r="F272" s="185">
        <f t="shared" si="33"/>
        <v>544</v>
      </c>
      <c r="G272" s="185">
        <f t="shared" si="37"/>
        <v>5044</v>
      </c>
      <c r="H272" s="185">
        <f t="shared" si="34"/>
        <v>22484</v>
      </c>
      <c r="I272" s="185">
        <f t="shared" si="35"/>
        <v>2504.08</v>
      </c>
      <c r="J272" s="195">
        <f t="shared" si="38"/>
        <v>0.22200000000000272</v>
      </c>
      <c r="K272" s="185" t="str">
        <f t="shared" si="39"/>
        <v/>
      </c>
    </row>
    <row r="273" spans="2:11" x14ac:dyDescent="0.25">
      <c r="B273" s="185">
        <f t="shared" si="36"/>
        <v>29760</v>
      </c>
      <c r="C273" s="185">
        <f t="shared" si="30"/>
        <v>39760</v>
      </c>
      <c r="D273" s="185">
        <f t="shared" si="31"/>
        <v>34760</v>
      </c>
      <c r="E273" s="185">
        <f t="shared" si="32"/>
        <v>4500</v>
      </c>
      <c r="F273" s="185">
        <f t="shared" si="33"/>
        <v>646</v>
      </c>
      <c r="G273" s="185">
        <f t="shared" si="37"/>
        <v>5146</v>
      </c>
      <c r="H273" s="185">
        <f t="shared" si="34"/>
        <v>22706</v>
      </c>
      <c r="I273" s="185">
        <f t="shared" si="35"/>
        <v>2530.7200000000003</v>
      </c>
      <c r="J273" s="195">
        <f t="shared" si="38"/>
        <v>0.22199999999999515</v>
      </c>
      <c r="K273" s="185" t="str">
        <f t="shared" si="39"/>
        <v/>
      </c>
    </row>
    <row r="274" spans="2:11" x14ac:dyDescent="0.25">
      <c r="B274" s="185">
        <f t="shared" si="36"/>
        <v>29880</v>
      </c>
      <c r="C274" s="185">
        <f t="shared" si="30"/>
        <v>39880</v>
      </c>
      <c r="D274" s="185">
        <f t="shared" si="31"/>
        <v>34880</v>
      </c>
      <c r="E274" s="185">
        <f t="shared" si="32"/>
        <v>4500</v>
      </c>
      <c r="F274" s="185">
        <f t="shared" si="33"/>
        <v>748</v>
      </c>
      <c r="G274" s="185">
        <f t="shared" si="37"/>
        <v>5248</v>
      </c>
      <c r="H274" s="185">
        <f t="shared" si="34"/>
        <v>22928</v>
      </c>
      <c r="I274" s="185">
        <f t="shared" si="35"/>
        <v>2557.3599999999997</v>
      </c>
      <c r="J274" s="195">
        <f t="shared" si="38"/>
        <v>0.22200000000000272</v>
      </c>
      <c r="K274" s="185" t="str">
        <f t="shared" si="39"/>
        <v/>
      </c>
    </row>
    <row r="275" spans="2:11" x14ac:dyDescent="0.25">
      <c r="B275" s="185">
        <f t="shared" si="36"/>
        <v>30000</v>
      </c>
      <c r="C275" s="185">
        <f t="shared" si="30"/>
        <v>40000</v>
      </c>
      <c r="D275" s="185">
        <f t="shared" si="31"/>
        <v>35000</v>
      </c>
      <c r="E275" s="185">
        <f t="shared" si="32"/>
        <v>4500</v>
      </c>
      <c r="F275" s="185">
        <f t="shared" si="33"/>
        <v>850</v>
      </c>
      <c r="G275" s="185">
        <f t="shared" si="37"/>
        <v>5350</v>
      </c>
      <c r="H275" s="185">
        <f t="shared" si="34"/>
        <v>23150</v>
      </c>
      <c r="I275" s="185">
        <f t="shared" si="35"/>
        <v>2584</v>
      </c>
      <c r="J275" s="195">
        <f t="shared" si="38"/>
        <v>0.22199999999999895</v>
      </c>
      <c r="K275" s="185" t="str">
        <f t="shared" si="39"/>
        <v/>
      </c>
    </row>
    <row r="276" spans="2:11" x14ac:dyDescent="0.25">
      <c r="B276" s="185">
        <f t="shared" si="36"/>
        <v>30120</v>
      </c>
      <c r="C276" s="185">
        <f t="shared" si="30"/>
        <v>40120</v>
      </c>
      <c r="D276" s="185">
        <f t="shared" si="31"/>
        <v>35120</v>
      </c>
      <c r="E276" s="185">
        <f t="shared" si="32"/>
        <v>4500</v>
      </c>
      <c r="F276" s="185">
        <f t="shared" si="33"/>
        <v>952</v>
      </c>
      <c r="G276" s="185">
        <f t="shared" si="37"/>
        <v>5452</v>
      </c>
      <c r="H276" s="185">
        <f t="shared" si="34"/>
        <v>23372</v>
      </c>
      <c r="I276" s="185">
        <f t="shared" si="35"/>
        <v>2610.64</v>
      </c>
      <c r="J276" s="195">
        <f t="shared" si="38"/>
        <v>0.22199999999999895</v>
      </c>
      <c r="K276" s="185" t="str">
        <f t="shared" si="39"/>
        <v/>
      </c>
    </row>
    <row r="277" spans="2:11" x14ac:dyDescent="0.25">
      <c r="B277" s="185">
        <f t="shared" si="36"/>
        <v>30240</v>
      </c>
      <c r="C277" s="185">
        <f t="shared" si="30"/>
        <v>40240</v>
      </c>
      <c r="D277" s="185">
        <f t="shared" si="31"/>
        <v>35240</v>
      </c>
      <c r="E277" s="185">
        <f t="shared" si="32"/>
        <v>4500</v>
      </c>
      <c r="F277" s="185">
        <f t="shared" si="33"/>
        <v>1054</v>
      </c>
      <c r="G277" s="185">
        <f t="shared" si="37"/>
        <v>5554</v>
      </c>
      <c r="H277" s="185">
        <f t="shared" si="34"/>
        <v>23594</v>
      </c>
      <c r="I277" s="185">
        <f t="shared" si="35"/>
        <v>2637.2799999999997</v>
      </c>
      <c r="J277" s="195">
        <f t="shared" si="38"/>
        <v>0.22200000000000272</v>
      </c>
      <c r="K277" s="185" t="str">
        <f t="shared" si="39"/>
        <v/>
      </c>
    </row>
    <row r="278" spans="2:11" x14ac:dyDescent="0.25">
      <c r="B278" s="185">
        <f t="shared" si="36"/>
        <v>30360</v>
      </c>
      <c r="C278" s="185">
        <f t="shared" si="30"/>
        <v>40360</v>
      </c>
      <c r="D278" s="185">
        <f t="shared" si="31"/>
        <v>35360</v>
      </c>
      <c r="E278" s="185">
        <f t="shared" si="32"/>
        <v>4500</v>
      </c>
      <c r="F278" s="185">
        <f t="shared" si="33"/>
        <v>1156</v>
      </c>
      <c r="G278" s="185">
        <f t="shared" si="37"/>
        <v>5656</v>
      </c>
      <c r="H278" s="185">
        <f t="shared" si="34"/>
        <v>23816</v>
      </c>
      <c r="I278" s="185">
        <f t="shared" si="35"/>
        <v>2663.92</v>
      </c>
      <c r="J278" s="195">
        <f t="shared" si="38"/>
        <v>0.22199999999999895</v>
      </c>
      <c r="K278" s="185" t="str">
        <f t="shared" si="39"/>
        <v/>
      </c>
    </row>
    <row r="279" spans="2:11" x14ac:dyDescent="0.25">
      <c r="B279" s="185">
        <f t="shared" si="36"/>
        <v>30480</v>
      </c>
      <c r="C279" s="185">
        <f t="shared" si="30"/>
        <v>40480</v>
      </c>
      <c r="D279" s="185">
        <f t="shared" si="31"/>
        <v>35480</v>
      </c>
      <c r="E279" s="185">
        <f t="shared" si="32"/>
        <v>4500</v>
      </c>
      <c r="F279" s="185">
        <f t="shared" si="33"/>
        <v>1258</v>
      </c>
      <c r="G279" s="185">
        <f t="shared" si="37"/>
        <v>5758</v>
      </c>
      <c r="H279" s="185">
        <f t="shared" si="34"/>
        <v>24038</v>
      </c>
      <c r="I279" s="185">
        <f t="shared" si="35"/>
        <v>2690.56</v>
      </c>
      <c r="J279" s="195">
        <f t="shared" si="38"/>
        <v>0.22199999999999895</v>
      </c>
      <c r="K279" s="185" t="str">
        <f t="shared" si="39"/>
        <v/>
      </c>
    </row>
    <row r="280" spans="2:11" x14ac:dyDescent="0.25">
      <c r="B280" s="185">
        <f t="shared" si="36"/>
        <v>30600</v>
      </c>
      <c r="C280" s="185">
        <f t="shared" si="30"/>
        <v>40600</v>
      </c>
      <c r="D280" s="185">
        <f t="shared" si="31"/>
        <v>35600</v>
      </c>
      <c r="E280" s="185">
        <f t="shared" si="32"/>
        <v>4500</v>
      </c>
      <c r="F280" s="185">
        <f t="shared" si="33"/>
        <v>1360</v>
      </c>
      <c r="G280" s="185">
        <f t="shared" si="37"/>
        <v>5860</v>
      </c>
      <c r="H280" s="185">
        <f t="shared" si="34"/>
        <v>24260</v>
      </c>
      <c r="I280" s="185">
        <f t="shared" si="35"/>
        <v>2717.2</v>
      </c>
      <c r="J280" s="195">
        <f t="shared" si="38"/>
        <v>0.22200000000000272</v>
      </c>
      <c r="K280" s="185" t="str">
        <f t="shared" si="39"/>
        <v/>
      </c>
    </row>
    <row r="281" spans="2:11" x14ac:dyDescent="0.25">
      <c r="B281" s="185">
        <f t="shared" si="36"/>
        <v>30720</v>
      </c>
      <c r="C281" s="185">
        <f t="shared" ref="C281:C344" si="40">B281+B$20</f>
        <v>40720</v>
      </c>
      <c r="D281" s="185">
        <f t="shared" ref="D281:D344" si="41">B$20/2+B281</f>
        <v>35720</v>
      </c>
      <c r="E281" s="185">
        <f t="shared" ref="E281:E344" si="42">MIN(50%*B$20,MAX(0,50%*MIN(Q$15-Q$14,D281-Q$14)))</f>
        <v>4500</v>
      </c>
      <c r="F281" s="185">
        <f t="shared" ref="F281:F344" si="43">MIN(85%*B$20-E281,85%*MAX(0,D281-Q$15))</f>
        <v>1462</v>
      </c>
      <c r="G281" s="185">
        <f t="shared" si="37"/>
        <v>5962</v>
      </c>
      <c r="H281" s="185">
        <f t="shared" ref="H281:H344" si="44">MAX(0,B281+G281-E$20-F$20)</f>
        <v>24482</v>
      </c>
      <c r="I281" s="185">
        <f t="shared" ref="I281:I344" si="45">IF(H281&gt;P$10,(H281-P$10)*O$10+Q$10,IF(H281&gt;P$9,(H281-P$9)*O$9+Q$9,IF(H281&gt;P$8,(H281-P$8)*O$8+Q$8,IF(H281&gt;P$7,(H281-P$7)*O$7+Q$7,IF(H281&gt;P$6,(H281-P$6)*O$6+Q$6,IF(H281&gt;P$5,(H281-P$5)*O$5+Q$5,(H281-P$4)*O$4+Q$4))))))</f>
        <v>2743.84</v>
      </c>
      <c r="J281" s="195">
        <f t="shared" si="38"/>
        <v>0.22199999999999895</v>
      </c>
      <c r="K281" s="185" t="str">
        <f t="shared" si="39"/>
        <v/>
      </c>
    </row>
    <row r="282" spans="2:11" x14ac:dyDescent="0.25">
      <c r="B282" s="185">
        <f t="shared" ref="B282:B345" si="46">B281+L$20</f>
        <v>30840</v>
      </c>
      <c r="C282" s="185">
        <f t="shared" si="40"/>
        <v>40840</v>
      </c>
      <c r="D282" s="185">
        <f t="shared" si="41"/>
        <v>35840</v>
      </c>
      <c r="E282" s="185">
        <f t="shared" si="42"/>
        <v>4500</v>
      </c>
      <c r="F282" s="185">
        <f t="shared" si="43"/>
        <v>1564</v>
      </c>
      <c r="G282" s="185">
        <f t="shared" ref="G282:G345" si="47">E282+F282</f>
        <v>6064</v>
      </c>
      <c r="H282" s="185">
        <f t="shared" si="44"/>
        <v>24704</v>
      </c>
      <c r="I282" s="185">
        <f t="shared" si="45"/>
        <v>2770.48</v>
      </c>
      <c r="J282" s="195">
        <f t="shared" ref="J282:J345" si="48">(I283-I282)/L$20</f>
        <v>0.22199999999999895</v>
      </c>
      <c r="K282" s="185" t="str">
        <f>IF(C282=$O$20,I282,"")</f>
        <v/>
      </c>
    </row>
    <row r="283" spans="2:11" x14ac:dyDescent="0.25">
      <c r="B283" s="185">
        <f t="shared" si="46"/>
        <v>30960</v>
      </c>
      <c r="C283" s="185">
        <f t="shared" si="40"/>
        <v>40960</v>
      </c>
      <c r="D283" s="185">
        <f t="shared" si="41"/>
        <v>35960</v>
      </c>
      <c r="E283" s="185">
        <f t="shared" si="42"/>
        <v>4500</v>
      </c>
      <c r="F283" s="185">
        <f t="shared" si="43"/>
        <v>1666</v>
      </c>
      <c r="G283" s="185">
        <f t="shared" si="47"/>
        <v>6166</v>
      </c>
      <c r="H283" s="185">
        <f t="shared" si="44"/>
        <v>24926</v>
      </c>
      <c r="I283" s="185">
        <f t="shared" si="45"/>
        <v>2797.12</v>
      </c>
      <c r="J283" s="195">
        <f t="shared" si="48"/>
        <v>0.22200000000000272</v>
      </c>
      <c r="K283" s="185" t="str">
        <f t="shared" ref="K283:K345" si="49">IF(C283=$O$20,I283,"")</f>
        <v/>
      </c>
    </row>
    <row r="284" spans="2:11" x14ac:dyDescent="0.25">
      <c r="B284" s="185">
        <f t="shared" si="46"/>
        <v>31080</v>
      </c>
      <c r="C284" s="185">
        <f t="shared" si="40"/>
        <v>41080</v>
      </c>
      <c r="D284" s="185">
        <f t="shared" si="41"/>
        <v>36080</v>
      </c>
      <c r="E284" s="185">
        <f t="shared" si="42"/>
        <v>4500</v>
      </c>
      <c r="F284" s="185">
        <f t="shared" si="43"/>
        <v>1768</v>
      </c>
      <c r="G284" s="185">
        <f t="shared" si="47"/>
        <v>6268</v>
      </c>
      <c r="H284" s="185">
        <f t="shared" si="44"/>
        <v>25148</v>
      </c>
      <c r="I284" s="185">
        <f t="shared" si="45"/>
        <v>2823.76</v>
      </c>
      <c r="J284" s="195">
        <f t="shared" si="48"/>
        <v>0.22199999999999515</v>
      </c>
      <c r="K284" s="185" t="str">
        <f t="shared" si="49"/>
        <v/>
      </c>
    </row>
    <row r="285" spans="2:11" x14ac:dyDescent="0.25">
      <c r="B285" s="185">
        <f t="shared" si="46"/>
        <v>31200</v>
      </c>
      <c r="C285" s="185">
        <f t="shared" si="40"/>
        <v>41200</v>
      </c>
      <c r="D285" s="185">
        <f t="shared" si="41"/>
        <v>36200</v>
      </c>
      <c r="E285" s="185">
        <f t="shared" si="42"/>
        <v>4500</v>
      </c>
      <c r="F285" s="185">
        <f t="shared" si="43"/>
        <v>1870</v>
      </c>
      <c r="G285" s="185">
        <f t="shared" si="47"/>
        <v>6370</v>
      </c>
      <c r="H285" s="185">
        <f t="shared" si="44"/>
        <v>25370</v>
      </c>
      <c r="I285" s="185">
        <f t="shared" si="45"/>
        <v>2850.3999999999996</v>
      </c>
      <c r="J285" s="195">
        <f t="shared" si="48"/>
        <v>0.22200000000000272</v>
      </c>
      <c r="K285" s="185" t="str">
        <f t="shared" si="49"/>
        <v/>
      </c>
    </row>
    <row r="286" spans="2:11" x14ac:dyDescent="0.25">
      <c r="B286" s="185">
        <f t="shared" si="46"/>
        <v>31320</v>
      </c>
      <c r="C286" s="185">
        <f t="shared" si="40"/>
        <v>41320</v>
      </c>
      <c r="D286" s="185">
        <f t="shared" si="41"/>
        <v>36320</v>
      </c>
      <c r="E286" s="185">
        <f t="shared" si="42"/>
        <v>4500</v>
      </c>
      <c r="F286" s="185">
        <f t="shared" si="43"/>
        <v>1972</v>
      </c>
      <c r="G286" s="185">
        <f t="shared" si="47"/>
        <v>6472</v>
      </c>
      <c r="H286" s="185">
        <f t="shared" si="44"/>
        <v>25592</v>
      </c>
      <c r="I286" s="185">
        <f t="shared" si="45"/>
        <v>2877.04</v>
      </c>
      <c r="J286" s="195">
        <f t="shared" si="48"/>
        <v>0.22199999999999895</v>
      </c>
      <c r="K286" s="185" t="str">
        <f t="shared" si="49"/>
        <v/>
      </c>
    </row>
    <row r="287" spans="2:11" x14ac:dyDescent="0.25">
      <c r="B287" s="185">
        <f t="shared" si="46"/>
        <v>31440</v>
      </c>
      <c r="C287" s="185">
        <f t="shared" si="40"/>
        <v>41440</v>
      </c>
      <c r="D287" s="185">
        <f t="shared" si="41"/>
        <v>36440</v>
      </c>
      <c r="E287" s="185">
        <f t="shared" si="42"/>
        <v>4500</v>
      </c>
      <c r="F287" s="185">
        <f t="shared" si="43"/>
        <v>2074</v>
      </c>
      <c r="G287" s="185">
        <f t="shared" si="47"/>
        <v>6574</v>
      </c>
      <c r="H287" s="185">
        <f t="shared" si="44"/>
        <v>25814</v>
      </c>
      <c r="I287" s="185">
        <f t="shared" si="45"/>
        <v>2903.68</v>
      </c>
      <c r="J287" s="195">
        <f t="shared" si="48"/>
        <v>0.22199999999999895</v>
      </c>
      <c r="K287" s="185" t="str">
        <f t="shared" si="49"/>
        <v/>
      </c>
    </row>
    <row r="288" spans="2:11" x14ac:dyDescent="0.25">
      <c r="B288" s="185">
        <f t="shared" si="46"/>
        <v>31560</v>
      </c>
      <c r="C288" s="185">
        <f t="shared" si="40"/>
        <v>41560</v>
      </c>
      <c r="D288" s="185">
        <f t="shared" si="41"/>
        <v>36560</v>
      </c>
      <c r="E288" s="185">
        <f t="shared" si="42"/>
        <v>4500</v>
      </c>
      <c r="F288" s="185">
        <f t="shared" si="43"/>
        <v>2176</v>
      </c>
      <c r="G288" s="185">
        <f t="shared" si="47"/>
        <v>6676</v>
      </c>
      <c r="H288" s="185">
        <f t="shared" si="44"/>
        <v>26036</v>
      </c>
      <c r="I288" s="185">
        <f t="shared" si="45"/>
        <v>2930.3199999999997</v>
      </c>
      <c r="J288" s="195">
        <f t="shared" si="48"/>
        <v>0.22200000000000272</v>
      </c>
      <c r="K288" s="185" t="str">
        <f t="shared" si="49"/>
        <v/>
      </c>
    </row>
    <row r="289" spans="2:11" x14ac:dyDescent="0.25">
      <c r="B289" s="185">
        <f t="shared" si="46"/>
        <v>31680</v>
      </c>
      <c r="C289" s="185">
        <f t="shared" si="40"/>
        <v>41680</v>
      </c>
      <c r="D289" s="185">
        <f t="shared" si="41"/>
        <v>36680</v>
      </c>
      <c r="E289" s="185">
        <f t="shared" si="42"/>
        <v>4500</v>
      </c>
      <c r="F289" s="185">
        <f t="shared" si="43"/>
        <v>2278</v>
      </c>
      <c r="G289" s="185">
        <f t="shared" si="47"/>
        <v>6778</v>
      </c>
      <c r="H289" s="185">
        <f t="shared" si="44"/>
        <v>26258</v>
      </c>
      <c r="I289" s="185">
        <f t="shared" si="45"/>
        <v>2956.96</v>
      </c>
      <c r="J289" s="195">
        <f t="shared" si="48"/>
        <v>0.22199999999999895</v>
      </c>
      <c r="K289" s="185" t="str">
        <f t="shared" si="49"/>
        <v/>
      </c>
    </row>
    <row r="290" spans="2:11" x14ac:dyDescent="0.25">
      <c r="B290" s="185">
        <f t="shared" si="46"/>
        <v>31800</v>
      </c>
      <c r="C290" s="185">
        <f t="shared" si="40"/>
        <v>41800</v>
      </c>
      <c r="D290" s="185">
        <f t="shared" si="41"/>
        <v>36800</v>
      </c>
      <c r="E290" s="185">
        <f t="shared" si="42"/>
        <v>4500</v>
      </c>
      <c r="F290" s="185">
        <f t="shared" si="43"/>
        <v>2380</v>
      </c>
      <c r="G290" s="185">
        <f t="shared" si="47"/>
        <v>6880</v>
      </c>
      <c r="H290" s="185">
        <f t="shared" si="44"/>
        <v>26480</v>
      </c>
      <c r="I290" s="185">
        <f t="shared" si="45"/>
        <v>2983.6</v>
      </c>
      <c r="J290" s="195">
        <f t="shared" si="48"/>
        <v>0.22199999999999895</v>
      </c>
      <c r="K290" s="185" t="str">
        <f t="shared" si="49"/>
        <v/>
      </c>
    </row>
    <row r="291" spans="2:11" x14ac:dyDescent="0.25">
      <c r="B291" s="185">
        <f t="shared" si="46"/>
        <v>31920</v>
      </c>
      <c r="C291" s="185">
        <f t="shared" si="40"/>
        <v>41920</v>
      </c>
      <c r="D291" s="185">
        <f t="shared" si="41"/>
        <v>36920</v>
      </c>
      <c r="E291" s="185">
        <f t="shared" si="42"/>
        <v>4500</v>
      </c>
      <c r="F291" s="185">
        <f t="shared" si="43"/>
        <v>2482</v>
      </c>
      <c r="G291" s="185">
        <f t="shared" si="47"/>
        <v>6982</v>
      </c>
      <c r="H291" s="185">
        <f t="shared" si="44"/>
        <v>26702</v>
      </c>
      <c r="I291" s="185">
        <f t="shared" si="45"/>
        <v>3010.24</v>
      </c>
      <c r="J291" s="195">
        <f t="shared" si="48"/>
        <v>0.22200000000000272</v>
      </c>
      <c r="K291" s="185" t="str">
        <f t="shared" si="49"/>
        <v/>
      </c>
    </row>
    <row r="292" spans="2:11" x14ac:dyDescent="0.25">
      <c r="B292" s="185">
        <f t="shared" si="46"/>
        <v>32040</v>
      </c>
      <c r="C292" s="185">
        <f t="shared" si="40"/>
        <v>42040</v>
      </c>
      <c r="D292" s="185">
        <f t="shared" si="41"/>
        <v>37040</v>
      </c>
      <c r="E292" s="185">
        <f t="shared" si="42"/>
        <v>4500</v>
      </c>
      <c r="F292" s="185">
        <f t="shared" si="43"/>
        <v>2584</v>
      </c>
      <c r="G292" s="185">
        <f t="shared" si="47"/>
        <v>7084</v>
      </c>
      <c r="H292" s="185">
        <f t="shared" si="44"/>
        <v>26924</v>
      </c>
      <c r="I292" s="185">
        <f t="shared" si="45"/>
        <v>3036.88</v>
      </c>
      <c r="J292" s="195">
        <f t="shared" si="48"/>
        <v>0.22199999999999895</v>
      </c>
      <c r="K292" s="185" t="str">
        <f t="shared" si="49"/>
        <v/>
      </c>
    </row>
    <row r="293" spans="2:11" x14ac:dyDescent="0.25">
      <c r="B293" s="185">
        <f t="shared" si="46"/>
        <v>32160</v>
      </c>
      <c r="C293" s="185">
        <f t="shared" si="40"/>
        <v>42160</v>
      </c>
      <c r="D293" s="185">
        <f t="shared" si="41"/>
        <v>37160</v>
      </c>
      <c r="E293" s="185">
        <f t="shared" si="42"/>
        <v>4500</v>
      </c>
      <c r="F293" s="185">
        <f t="shared" si="43"/>
        <v>2686</v>
      </c>
      <c r="G293" s="185">
        <f t="shared" si="47"/>
        <v>7186</v>
      </c>
      <c r="H293" s="185">
        <f t="shared" si="44"/>
        <v>27146</v>
      </c>
      <c r="I293" s="185">
        <f t="shared" si="45"/>
        <v>3063.52</v>
      </c>
      <c r="J293" s="195">
        <f t="shared" si="48"/>
        <v>0.22199999999999895</v>
      </c>
      <c r="K293" s="185" t="str">
        <f t="shared" si="49"/>
        <v/>
      </c>
    </row>
    <row r="294" spans="2:11" x14ac:dyDescent="0.25">
      <c r="B294" s="185">
        <f t="shared" si="46"/>
        <v>32280</v>
      </c>
      <c r="C294" s="185">
        <f t="shared" si="40"/>
        <v>42280</v>
      </c>
      <c r="D294" s="185">
        <f t="shared" si="41"/>
        <v>37280</v>
      </c>
      <c r="E294" s="185">
        <f t="shared" si="42"/>
        <v>4500</v>
      </c>
      <c r="F294" s="185">
        <f t="shared" si="43"/>
        <v>2788</v>
      </c>
      <c r="G294" s="185">
        <f t="shared" si="47"/>
        <v>7288</v>
      </c>
      <c r="H294" s="185">
        <f t="shared" si="44"/>
        <v>27368</v>
      </c>
      <c r="I294" s="185">
        <f t="shared" si="45"/>
        <v>3090.16</v>
      </c>
      <c r="J294" s="195">
        <f t="shared" si="48"/>
        <v>0.22199999999999895</v>
      </c>
      <c r="K294" s="185" t="str">
        <f t="shared" si="49"/>
        <v/>
      </c>
    </row>
    <row r="295" spans="2:11" x14ac:dyDescent="0.25">
      <c r="B295" s="185">
        <f t="shared" si="46"/>
        <v>32400</v>
      </c>
      <c r="C295" s="185">
        <f t="shared" si="40"/>
        <v>42400</v>
      </c>
      <c r="D295" s="185">
        <f t="shared" si="41"/>
        <v>37400</v>
      </c>
      <c r="E295" s="185">
        <f t="shared" si="42"/>
        <v>4500</v>
      </c>
      <c r="F295" s="185">
        <f t="shared" si="43"/>
        <v>2890</v>
      </c>
      <c r="G295" s="185">
        <f t="shared" si="47"/>
        <v>7390</v>
      </c>
      <c r="H295" s="185">
        <f t="shared" si="44"/>
        <v>27590</v>
      </c>
      <c r="I295" s="185">
        <f t="shared" si="45"/>
        <v>3116.7999999999997</v>
      </c>
      <c r="J295" s="195">
        <f t="shared" si="48"/>
        <v>0.22200000000000272</v>
      </c>
      <c r="K295" s="185" t="str">
        <f t="shared" si="49"/>
        <v/>
      </c>
    </row>
    <row r="296" spans="2:11" x14ac:dyDescent="0.25">
      <c r="B296" s="185">
        <f t="shared" si="46"/>
        <v>32520</v>
      </c>
      <c r="C296" s="185">
        <f t="shared" si="40"/>
        <v>42520</v>
      </c>
      <c r="D296" s="185">
        <f t="shared" si="41"/>
        <v>37520</v>
      </c>
      <c r="E296" s="185">
        <f t="shared" si="42"/>
        <v>4500</v>
      </c>
      <c r="F296" s="185">
        <f t="shared" si="43"/>
        <v>2992</v>
      </c>
      <c r="G296" s="185">
        <f t="shared" si="47"/>
        <v>7492</v>
      </c>
      <c r="H296" s="185">
        <f t="shared" si="44"/>
        <v>27812</v>
      </c>
      <c r="I296" s="185">
        <f t="shared" si="45"/>
        <v>3143.44</v>
      </c>
      <c r="J296" s="195">
        <f t="shared" si="48"/>
        <v>0.22199999999999895</v>
      </c>
      <c r="K296" s="185" t="str">
        <f t="shared" si="49"/>
        <v/>
      </c>
    </row>
    <row r="297" spans="2:11" x14ac:dyDescent="0.25">
      <c r="B297" s="185">
        <f t="shared" si="46"/>
        <v>32640</v>
      </c>
      <c r="C297" s="185">
        <f t="shared" si="40"/>
        <v>42640</v>
      </c>
      <c r="D297" s="185">
        <f t="shared" si="41"/>
        <v>37640</v>
      </c>
      <c r="E297" s="185">
        <f t="shared" si="42"/>
        <v>4500</v>
      </c>
      <c r="F297" s="185">
        <f t="shared" si="43"/>
        <v>3094</v>
      </c>
      <c r="G297" s="185">
        <f t="shared" si="47"/>
        <v>7594</v>
      </c>
      <c r="H297" s="185">
        <f t="shared" si="44"/>
        <v>28034</v>
      </c>
      <c r="I297" s="185">
        <f t="shared" si="45"/>
        <v>3170.08</v>
      </c>
      <c r="J297" s="195">
        <f t="shared" si="48"/>
        <v>0.22199999999999895</v>
      </c>
      <c r="K297" s="185" t="str">
        <f t="shared" si="49"/>
        <v/>
      </c>
    </row>
    <row r="298" spans="2:11" x14ac:dyDescent="0.25">
      <c r="B298" s="185">
        <f t="shared" si="46"/>
        <v>32760</v>
      </c>
      <c r="C298" s="185">
        <f t="shared" si="40"/>
        <v>42760</v>
      </c>
      <c r="D298" s="185">
        <f t="shared" si="41"/>
        <v>37760</v>
      </c>
      <c r="E298" s="185">
        <f t="shared" si="42"/>
        <v>4500</v>
      </c>
      <c r="F298" s="185">
        <f t="shared" si="43"/>
        <v>3196</v>
      </c>
      <c r="G298" s="185">
        <f t="shared" si="47"/>
        <v>7696</v>
      </c>
      <c r="H298" s="185">
        <f t="shared" si="44"/>
        <v>28256</v>
      </c>
      <c r="I298" s="185">
        <f t="shared" si="45"/>
        <v>3196.72</v>
      </c>
      <c r="J298" s="195">
        <f t="shared" si="48"/>
        <v>0.22200000000000272</v>
      </c>
      <c r="K298" s="185" t="str">
        <f t="shared" si="49"/>
        <v/>
      </c>
    </row>
    <row r="299" spans="2:11" x14ac:dyDescent="0.25">
      <c r="B299" s="185">
        <f t="shared" si="46"/>
        <v>32880</v>
      </c>
      <c r="C299" s="185">
        <f t="shared" si="40"/>
        <v>42880</v>
      </c>
      <c r="D299" s="185">
        <f t="shared" si="41"/>
        <v>37880</v>
      </c>
      <c r="E299" s="185">
        <f t="shared" si="42"/>
        <v>4500</v>
      </c>
      <c r="F299" s="185">
        <f t="shared" si="43"/>
        <v>3298</v>
      </c>
      <c r="G299" s="185">
        <f t="shared" si="47"/>
        <v>7798</v>
      </c>
      <c r="H299" s="185">
        <f t="shared" si="44"/>
        <v>28478</v>
      </c>
      <c r="I299" s="185">
        <f t="shared" si="45"/>
        <v>3223.36</v>
      </c>
      <c r="J299" s="195">
        <f t="shared" si="48"/>
        <v>0.22199999999999895</v>
      </c>
      <c r="K299" s="185" t="str">
        <f t="shared" si="49"/>
        <v/>
      </c>
    </row>
    <row r="300" spans="2:11" x14ac:dyDescent="0.25">
      <c r="B300" s="185">
        <f t="shared" si="46"/>
        <v>33000</v>
      </c>
      <c r="C300" s="185">
        <f t="shared" si="40"/>
        <v>43000</v>
      </c>
      <c r="D300" s="185">
        <f t="shared" si="41"/>
        <v>38000</v>
      </c>
      <c r="E300" s="185">
        <f t="shared" si="42"/>
        <v>4500</v>
      </c>
      <c r="F300" s="185">
        <f t="shared" si="43"/>
        <v>3400</v>
      </c>
      <c r="G300" s="185">
        <f t="shared" si="47"/>
        <v>7900</v>
      </c>
      <c r="H300" s="185">
        <f t="shared" si="44"/>
        <v>28700</v>
      </c>
      <c r="I300" s="185">
        <f t="shared" si="45"/>
        <v>3250</v>
      </c>
      <c r="J300" s="195">
        <f t="shared" si="48"/>
        <v>0.22199999999999895</v>
      </c>
      <c r="K300" s="185" t="str">
        <f t="shared" si="49"/>
        <v/>
      </c>
    </row>
    <row r="301" spans="2:11" x14ac:dyDescent="0.25">
      <c r="B301" s="185">
        <f t="shared" si="46"/>
        <v>33120</v>
      </c>
      <c r="C301" s="185">
        <f t="shared" si="40"/>
        <v>43120</v>
      </c>
      <c r="D301" s="185">
        <f t="shared" si="41"/>
        <v>38120</v>
      </c>
      <c r="E301" s="185">
        <f t="shared" si="42"/>
        <v>4500</v>
      </c>
      <c r="F301" s="185">
        <f t="shared" si="43"/>
        <v>3502</v>
      </c>
      <c r="G301" s="185">
        <f t="shared" si="47"/>
        <v>8002</v>
      </c>
      <c r="H301" s="185">
        <f t="shared" si="44"/>
        <v>28922</v>
      </c>
      <c r="I301" s="185">
        <f t="shared" si="45"/>
        <v>3276.64</v>
      </c>
      <c r="J301" s="195">
        <f t="shared" si="48"/>
        <v>0.22199999999999895</v>
      </c>
      <c r="K301" s="185" t="str">
        <f t="shared" si="49"/>
        <v/>
      </c>
    </row>
    <row r="302" spans="2:11" x14ac:dyDescent="0.25">
      <c r="B302" s="185">
        <f t="shared" si="46"/>
        <v>33240</v>
      </c>
      <c r="C302" s="185">
        <f t="shared" si="40"/>
        <v>43240</v>
      </c>
      <c r="D302" s="185">
        <f t="shared" si="41"/>
        <v>38240</v>
      </c>
      <c r="E302" s="185">
        <f t="shared" si="42"/>
        <v>4500</v>
      </c>
      <c r="F302" s="185">
        <f t="shared" si="43"/>
        <v>3604</v>
      </c>
      <c r="G302" s="185">
        <f t="shared" si="47"/>
        <v>8104</v>
      </c>
      <c r="H302" s="185">
        <f t="shared" si="44"/>
        <v>29144</v>
      </c>
      <c r="I302" s="185">
        <f t="shared" si="45"/>
        <v>3303.2799999999997</v>
      </c>
      <c r="J302" s="195">
        <f t="shared" si="48"/>
        <v>0.22200000000000272</v>
      </c>
      <c r="K302" s="185" t="str">
        <f t="shared" si="49"/>
        <v/>
      </c>
    </row>
    <row r="303" spans="2:11" x14ac:dyDescent="0.25">
      <c r="B303" s="185">
        <f t="shared" si="46"/>
        <v>33360</v>
      </c>
      <c r="C303" s="185">
        <f t="shared" si="40"/>
        <v>43360</v>
      </c>
      <c r="D303" s="185">
        <f t="shared" si="41"/>
        <v>38360</v>
      </c>
      <c r="E303" s="185">
        <f t="shared" si="42"/>
        <v>4500</v>
      </c>
      <c r="F303" s="185">
        <f t="shared" si="43"/>
        <v>3706</v>
      </c>
      <c r="G303" s="185">
        <f t="shared" si="47"/>
        <v>8206</v>
      </c>
      <c r="H303" s="185">
        <f t="shared" si="44"/>
        <v>29366</v>
      </c>
      <c r="I303" s="185">
        <f t="shared" si="45"/>
        <v>3329.92</v>
      </c>
      <c r="J303" s="195">
        <f t="shared" si="48"/>
        <v>0.22199999999999895</v>
      </c>
      <c r="K303" s="185" t="str">
        <f t="shared" si="49"/>
        <v/>
      </c>
    </row>
    <row r="304" spans="2:11" x14ac:dyDescent="0.25">
      <c r="B304" s="185">
        <f t="shared" si="46"/>
        <v>33480</v>
      </c>
      <c r="C304" s="185">
        <f t="shared" si="40"/>
        <v>43480</v>
      </c>
      <c r="D304" s="185">
        <f t="shared" si="41"/>
        <v>38480</v>
      </c>
      <c r="E304" s="185">
        <f t="shared" si="42"/>
        <v>4500</v>
      </c>
      <c r="F304" s="185">
        <f t="shared" si="43"/>
        <v>3808</v>
      </c>
      <c r="G304" s="185">
        <f t="shared" si="47"/>
        <v>8308</v>
      </c>
      <c r="H304" s="185">
        <f t="shared" si="44"/>
        <v>29588</v>
      </c>
      <c r="I304" s="185">
        <f t="shared" si="45"/>
        <v>3356.56</v>
      </c>
      <c r="J304" s="195">
        <f t="shared" si="48"/>
        <v>0.22199999999999895</v>
      </c>
      <c r="K304" s="185" t="str">
        <f t="shared" si="49"/>
        <v/>
      </c>
    </row>
    <row r="305" spans="2:11" x14ac:dyDescent="0.25">
      <c r="B305" s="185">
        <f t="shared" si="46"/>
        <v>33600</v>
      </c>
      <c r="C305" s="185">
        <f t="shared" si="40"/>
        <v>43600</v>
      </c>
      <c r="D305" s="185">
        <f t="shared" si="41"/>
        <v>38600</v>
      </c>
      <c r="E305" s="185">
        <f t="shared" si="42"/>
        <v>4500</v>
      </c>
      <c r="F305" s="185">
        <f t="shared" si="43"/>
        <v>3910</v>
      </c>
      <c r="G305" s="185">
        <f t="shared" si="47"/>
        <v>8410</v>
      </c>
      <c r="H305" s="185">
        <f t="shared" si="44"/>
        <v>29810</v>
      </c>
      <c r="I305" s="185">
        <f t="shared" si="45"/>
        <v>3383.2</v>
      </c>
      <c r="J305" s="195">
        <f t="shared" si="48"/>
        <v>0.21000000000000227</v>
      </c>
      <c r="K305" s="185" t="str">
        <f t="shared" si="49"/>
        <v/>
      </c>
    </row>
    <row r="306" spans="2:11" x14ac:dyDescent="0.25">
      <c r="B306" s="185">
        <f t="shared" si="46"/>
        <v>33720</v>
      </c>
      <c r="C306" s="185">
        <f t="shared" si="40"/>
        <v>43720</v>
      </c>
      <c r="D306" s="185">
        <f t="shared" si="41"/>
        <v>38720</v>
      </c>
      <c r="E306" s="185">
        <f t="shared" si="42"/>
        <v>4500</v>
      </c>
      <c r="F306" s="185">
        <f t="shared" si="43"/>
        <v>4000</v>
      </c>
      <c r="G306" s="185">
        <f t="shared" si="47"/>
        <v>8500</v>
      </c>
      <c r="H306" s="185">
        <f t="shared" si="44"/>
        <v>30020</v>
      </c>
      <c r="I306" s="185">
        <f t="shared" si="45"/>
        <v>3408.4</v>
      </c>
      <c r="J306" s="195">
        <f t="shared" si="48"/>
        <v>0.11999999999999697</v>
      </c>
      <c r="K306" s="185" t="str">
        <f t="shared" si="49"/>
        <v/>
      </c>
    </row>
    <row r="307" spans="2:11" x14ac:dyDescent="0.25">
      <c r="B307" s="185">
        <f t="shared" si="46"/>
        <v>33840</v>
      </c>
      <c r="C307" s="185">
        <f t="shared" si="40"/>
        <v>43840</v>
      </c>
      <c r="D307" s="185">
        <f t="shared" si="41"/>
        <v>38840</v>
      </c>
      <c r="E307" s="185">
        <f t="shared" si="42"/>
        <v>4500</v>
      </c>
      <c r="F307" s="185">
        <f t="shared" si="43"/>
        <v>4000</v>
      </c>
      <c r="G307" s="185">
        <f t="shared" si="47"/>
        <v>8500</v>
      </c>
      <c r="H307" s="185">
        <f t="shared" si="44"/>
        <v>30140</v>
      </c>
      <c r="I307" s="185">
        <f t="shared" si="45"/>
        <v>3422.7999999999997</v>
      </c>
      <c r="J307" s="195">
        <f t="shared" si="48"/>
        <v>0.12000000000000076</v>
      </c>
      <c r="K307" s="185" t="str">
        <f t="shared" si="49"/>
        <v/>
      </c>
    </row>
    <row r="308" spans="2:11" x14ac:dyDescent="0.25">
      <c r="B308" s="185">
        <f t="shared" si="46"/>
        <v>33960</v>
      </c>
      <c r="C308" s="185">
        <f t="shared" si="40"/>
        <v>43960</v>
      </c>
      <c r="D308" s="185">
        <f t="shared" si="41"/>
        <v>38960</v>
      </c>
      <c r="E308" s="185">
        <f t="shared" si="42"/>
        <v>4500</v>
      </c>
      <c r="F308" s="185">
        <f t="shared" si="43"/>
        <v>4000</v>
      </c>
      <c r="G308" s="185">
        <f t="shared" si="47"/>
        <v>8500</v>
      </c>
      <c r="H308" s="185">
        <f t="shared" si="44"/>
        <v>30260</v>
      </c>
      <c r="I308" s="185">
        <f t="shared" si="45"/>
        <v>3437.2</v>
      </c>
      <c r="J308" s="195">
        <f t="shared" si="48"/>
        <v>0.12000000000000076</v>
      </c>
      <c r="K308" s="185" t="str">
        <f t="shared" si="49"/>
        <v/>
      </c>
    </row>
    <row r="309" spans="2:11" x14ac:dyDescent="0.25">
      <c r="B309" s="185">
        <f t="shared" si="46"/>
        <v>34080</v>
      </c>
      <c r="C309" s="185">
        <f t="shared" si="40"/>
        <v>44080</v>
      </c>
      <c r="D309" s="185">
        <f t="shared" si="41"/>
        <v>39080</v>
      </c>
      <c r="E309" s="185">
        <f t="shared" si="42"/>
        <v>4500</v>
      </c>
      <c r="F309" s="185">
        <f t="shared" si="43"/>
        <v>4000</v>
      </c>
      <c r="G309" s="185">
        <f t="shared" si="47"/>
        <v>8500</v>
      </c>
      <c r="H309" s="185">
        <f t="shared" si="44"/>
        <v>30380</v>
      </c>
      <c r="I309" s="185">
        <f t="shared" si="45"/>
        <v>3451.6</v>
      </c>
      <c r="J309" s="195">
        <f t="shared" si="48"/>
        <v>0.12000000000000076</v>
      </c>
      <c r="K309" s="185" t="str">
        <f t="shared" si="49"/>
        <v/>
      </c>
    </row>
    <row r="310" spans="2:11" x14ac:dyDescent="0.25">
      <c r="B310" s="185">
        <f t="shared" si="46"/>
        <v>34200</v>
      </c>
      <c r="C310" s="185">
        <f t="shared" si="40"/>
        <v>44200</v>
      </c>
      <c r="D310" s="185">
        <f t="shared" si="41"/>
        <v>39200</v>
      </c>
      <c r="E310" s="185">
        <f t="shared" si="42"/>
        <v>4500</v>
      </c>
      <c r="F310" s="185">
        <f t="shared" si="43"/>
        <v>4000</v>
      </c>
      <c r="G310" s="185">
        <f t="shared" si="47"/>
        <v>8500</v>
      </c>
      <c r="H310" s="185">
        <f t="shared" si="44"/>
        <v>30500</v>
      </c>
      <c r="I310" s="185">
        <f t="shared" si="45"/>
        <v>3466</v>
      </c>
      <c r="J310" s="195">
        <f t="shared" si="48"/>
        <v>0.12000000000000076</v>
      </c>
      <c r="K310" s="185" t="str">
        <f t="shared" si="49"/>
        <v/>
      </c>
    </row>
    <row r="311" spans="2:11" x14ac:dyDescent="0.25">
      <c r="B311" s="185">
        <f t="shared" si="46"/>
        <v>34320</v>
      </c>
      <c r="C311" s="185">
        <f t="shared" si="40"/>
        <v>44320</v>
      </c>
      <c r="D311" s="185">
        <f t="shared" si="41"/>
        <v>39320</v>
      </c>
      <c r="E311" s="185">
        <f t="shared" si="42"/>
        <v>4500</v>
      </c>
      <c r="F311" s="185">
        <f t="shared" si="43"/>
        <v>4000</v>
      </c>
      <c r="G311" s="185">
        <f t="shared" si="47"/>
        <v>8500</v>
      </c>
      <c r="H311" s="185">
        <f t="shared" si="44"/>
        <v>30620</v>
      </c>
      <c r="I311" s="185">
        <f t="shared" si="45"/>
        <v>3480.4</v>
      </c>
      <c r="J311" s="195">
        <f t="shared" si="48"/>
        <v>0.11999999999999697</v>
      </c>
      <c r="K311" s="185" t="str">
        <f t="shared" si="49"/>
        <v/>
      </c>
    </row>
    <row r="312" spans="2:11" x14ac:dyDescent="0.25">
      <c r="B312" s="185">
        <f t="shared" si="46"/>
        <v>34440</v>
      </c>
      <c r="C312" s="185">
        <f t="shared" si="40"/>
        <v>44440</v>
      </c>
      <c r="D312" s="185">
        <f t="shared" si="41"/>
        <v>39440</v>
      </c>
      <c r="E312" s="185">
        <f t="shared" si="42"/>
        <v>4500</v>
      </c>
      <c r="F312" s="185">
        <f t="shared" si="43"/>
        <v>4000</v>
      </c>
      <c r="G312" s="185">
        <f t="shared" si="47"/>
        <v>8500</v>
      </c>
      <c r="H312" s="185">
        <f t="shared" si="44"/>
        <v>30740</v>
      </c>
      <c r="I312" s="185">
        <f t="shared" si="45"/>
        <v>3494.7999999999997</v>
      </c>
      <c r="J312" s="195">
        <f t="shared" si="48"/>
        <v>0.12000000000000076</v>
      </c>
      <c r="K312" s="185" t="str">
        <f t="shared" si="49"/>
        <v/>
      </c>
    </row>
    <row r="313" spans="2:11" x14ac:dyDescent="0.25">
      <c r="B313" s="185">
        <f t="shared" si="46"/>
        <v>34560</v>
      </c>
      <c r="C313" s="185">
        <f t="shared" si="40"/>
        <v>44560</v>
      </c>
      <c r="D313" s="185">
        <f t="shared" si="41"/>
        <v>39560</v>
      </c>
      <c r="E313" s="185">
        <f t="shared" si="42"/>
        <v>4500</v>
      </c>
      <c r="F313" s="185">
        <f t="shared" si="43"/>
        <v>4000</v>
      </c>
      <c r="G313" s="185">
        <f t="shared" si="47"/>
        <v>8500</v>
      </c>
      <c r="H313" s="185">
        <f t="shared" si="44"/>
        <v>30860</v>
      </c>
      <c r="I313" s="185">
        <f t="shared" si="45"/>
        <v>3509.2</v>
      </c>
      <c r="J313" s="195">
        <f t="shared" si="48"/>
        <v>0.12000000000000076</v>
      </c>
      <c r="K313" s="185" t="str">
        <f t="shared" si="49"/>
        <v/>
      </c>
    </row>
    <row r="314" spans="2:11" x14ac:dyDescent="0.25">
      <c r="B314" s="185">
        <f t="shared" si="46"/>
        <v>34680</v>
      </c>
      <c r="C314" s="185">
        <f t="shared" si="40"/>
        <v>44680</v>
      </c>
      <c r="D314" s="185">
        <f t="shared" si="41"/>
        <v>39680</v>
      </c>
      <c r="E314" s="185">
        <f t="shared" si="42"/>
        <v>4500</v>
      </c>
      <c r="F314" s="185">
        <f t="shared" si="43"/>
        <v>4000</v>
      </c>
      <c r="G314" s="185">
        <f t="shared" si="47"/>
        <v>8500</v>
      </c>
      <c r="H314" s="185">
        <f t="shared" si="44"/>
        <v>30980</v>
      </c>
      <c r="I314" s="185">
        <f t="shared" si="45"/>
        <v>3523.6</v>
      </c>
      <c r="J314" s="195">
        <f t="shared" si="48"/>
        <v>0.12000000000000076</v>
      </c>
      <c r="K314" s="185" t="str">
        <f t="shared" si="49"/>
        <v/>
      </c>
    </row>
    <row r="315" spans="2:11" x14ac:dyDescent="0.25">
      <c r="B315" s="185">
        <f t="shared" si="46"/>
        <v>34800</v>
      </c>
      <c r="C315" s="185">
        <f t="shared" si="40"/>
        <v>44800</v>
      </c>
      <c r="D315" s="185">
        <f t="shared" si="41"/>
        <v>39800</v>
      </c>
      <c r="E315" s="185">
        <f t="shared" si="42"/>
        <v>4500</v>
      </c>
      <c r="F315" s="185">
        <f t="shared" si="43"/>
        <v>4000</v>
      </c>
      <c r="G315" s="185">
        <f t="shared" si="47"/>
        <v>8500</v>
      </c>
      <c r="H315" s="185">
        <f t="shared" si="44"/>
        <v>31100</v>
      </c>
      <c r="I315" s="185">
        <f t="shared" si="45"/>
        <v>3538</v>
      </c>
      <c r="J315" s="195">
        <f t="shared" si="48"/>
        <v>0.12000000000000076</v>
      </c>
      <c r="K315" s="185" t="str">
        <f t="shared" si="49"/>
        <v/>
      </c>
    </row>
    <row r="316" spans="2:11" x14ac:dyDescent="0.25">
      <c r="B316" s="185">
        <f t="shared" si="46"/>
        <v>34920</v>
      </c>
      <c r="C316" s="185">
        <f t="shared" si="40"/>
        <v>44920</v>
      </c>
      <c r="D316" s="185">
        <f t="shared" si="41"/>
        <v>39920</v>
      </c>
      <c r="E316" s="185">
        <f t="shared" si="42"/>
        <v>4500</v>
      </c>
      <c r="F316" s="185">
        <f t="shared" si="43"/>
        <v>4000</v>
      </c>
      <c r="G316" s="185">
        <f t="shared" si="47"/>
        <v>8500</v>
      </c>
      <c r="H316" s="185">
        <f t="shared" si="44"/>
        <v>31220</v>
      </c>
      <c r="I316" s="185">
        <f t="shared" si="45"/>
        <v>3552.4</v>
      </c>
      <c r="J316" s="195">
        <f t="shared" si="48"/>
        <v>0.11999999999999697</v>
      </c>
      <c r="K316" s="185" t="str">
        <f t="shared" si="49"/>
        <v/>
      </c>
    </row>
    <row r="317" spans="2:11" x14ac:dyDescent="0.25">
      <c r="B317" s="185">
        <f t="shared" si="46"/>
        <v>35040</v>
      </c>
      <c r="C317" s="185">
        <f t="shared" si="40"/>
        <v>45040</v>
      </c>
      <c r="D317" s="185">
        <f t="shared" si="41"/>
        <v>40040</v>
      </c>
      <c r="E317" s="185">
        <f t="shared" si="42"/>
        <v>4500</v>
      </c>
      <c r="F317" s="185">
        <f t="shared" si="43"/>
        <v>4000</v>
      </c>
      <c r="G317" s="185">
        <f t="shared" si="47"/>
        <v>8500</v>
      </c>
      <c r="H317" s="185">
        <f t="shared" si="44"/>
        <v>31340</v>
      </c>
      <c r="I317" s="185">
        <f t="shared" si="45"/>
        <v>3566.7999999999997</v>
      </c>
      <c r="J317" s="195">
        <f t="shared" si="48"/>
        <v>0.12000000000000076</v>
      </c>
      <c r="K317" s="185">
        <f t="shared" si="49"/>
        <v>3566.7999999999997</v>
      </c>
    </row>
    <row r="318" spans="2:11" x14ac:dyDescent="0.25">
      <c r="B318" s="185">
        <f t="shared" si="46"/>
        <v>35160</v>
      </c>
      <c r="C318" s="185">
        <f t="shared" si="40"/>
        <v>45160</v>
      </c>
      <c r="D318" s="185">
        <f t="shared" si="41"/>
        <v>40160</v>
      </c>
      <c r="E318" s="185">
        <f t="shared" si="42"/>
        <v>4500</v>
      </c>
      <c r="F318" s="185">
        <f t="shared" si="43"/>
        <v>4000</v>
      </c>
      <c r="G318" s="185">
        <f t="shared" si="47"/>
        <v>8500</v>
      </c>
      <c r="H318" s="185">
        <f t="shared" si="44"/>
        <v>31460</v>
      </c>
      <c r="I318" s="185">
        <f t="shared" si="45"/>
        <v>3581.2</v>
      </c>
      <c r="J318" s="195">
        <f t="shared" si="48"/>
        <v>0.12000000000000076</v>
      </c>
      <c r="K318" s="185" t="str">
        <f t="shared" si="49"/>
        <v/>
      </c>
    </row>
    <row r="319" spans="2:11" x14ac:dyDescent="0.25">
      <c r="B319" s="185">
        <f t="shared" si="46"/>
        <v>35280</v>
      </c>
      <c r="C319" s="185">
        <f t="shared" si="40"/>
        <v>45280</v>
      </c>
      <c r="D319" s="185">
        <f t="shared" si="41"/>
        <v>40280</v>
      </c>
      <c r="E319" s="185">
        <f t="shared" si="42"/>
        <v>4500</v>
      </c>
      <c r="F319" s="185">
        <f t="shared" si="43"/>
        <v>4000</v>
      </c>
      <c r="G319" s="185">
        <f t="shared" si="47"/>
        <v>8500</v>
      </c>
      <c r="H319" s="185">
        <f t="shared" si="44"/>
        <v>31580</v>
      </c>
      <c r="I319" s="185">
        <f t="shared" si="45"/>
        <v>3595.6</v>
      </c>
      <c r="J319" s="195">
        <f t="shared" si="48"/>
        <v>0.12000000000000076</v>
      </c>
      <c r="K319" s="185" t="str">
        <f t="shared" si="49"/>
        <v/>
      </c>
    </row>
    <row r="320" spans="2:11" x14ac:dyDescent="0.25">
      <c r="B320" s="185">
        <f t="shared" si="46"/>
        <v>35400</v>
      </c>
      <c r="C320" s="185">
        <f t="shared" si="40"/>
        <v>45400</v>
      </c>
      <c r="D320" s="185">
        <f t="shared" si="41"/>
        <v>40400</v>
      </c>
      <c r="E320" s="185">
        <f t="shared" si="42"/>
        <v>4500</v>
      </c>
      <c r="F320" s="185">
        <f t="shared" si="43"/>
        <v>4000</v>
      </c>
      <c r="G320" s="185">
        <f t="shared" si="47"/>
        <v>8500</v>
      </c>
      <c r="H320" s="185">
        <f t="shared" si="44"/>
        <v>31700</v>
      </c>
      <c r="I320" s="185">
        <f t="shared" si="45"/>
        <v>3610</v>
      </c>
      <c r="J320" s="195">
        <f t="shared" si="48"/>
        <v>0.12000000000000076</v>
      </c>
      <c r="K320" s="185" t="str">
        <f t="shared" si="49"/>
        <v/>
      </c>
    </row>
    <row r="321" spans="2:11" x14ac:dyDescent="0.25">
      <c r="B321" s="185">
        <f t="shared" si="46"/>
        <v>35520</v>
      </c>
      <c r="C321" s="185">
        <f t="shared" si="40"/>
        <v>45520</v>
      </c>
      <c r="D321" s="185">
        <f t="shared" si="41"/>
        <v>40520</v>
      </c>
      <c r="E321" s="185">
        <f t="shared" si="42"/>
        <v>4500</v>
      </c>
      <c r="F321" s="185">
        <f t="shared" si="43"/>
        <v>4000</v>
      </c>
      <c r="G321" s="185">
        <f t="shared" si="47"/>
        <v>8500</v>
      </c>
      <c r="H321" s="185">
        <f t="shared" si="44"/>
        <v>31820</v>
      </c>
      <c r="I321" s="185">
        <f t="shared" si="45"/>
        <v>3624.4</v>
      </c>
      <c r="J321" s="195">
        <f t="shared" si="48"/>
        <v>0.11999999999999697</v>
      </c>
      <c r="K321" s="185" t="str">
        <f t="shared" si="49"/>
        <v/>
      </c>
    </row>
    <row r="322" spans="2:11" x14ac:dyDescent="0.25">
      <c r="B322" s="185">
        <f t="shared" si="46"/>
        <v>35640</v>
      </c>
      <c r="C322" s="185">
        <f t="shared" si="40"/>
        <v>45640</v>
      </c>
      <c r="D322" s="185">
        <f t="shared" si="41"/>
        <v>40640</v>
      </c>
      <c r="E322" s="185">
        <f t="shared" si="42"/>
        <v>4500</v>
      </c>
      <c r="F322" s="185">
        <f t="shared" si="43"/>
        <v>4000</v>
      </c>
      <c r="G322" s="185">
        <f t="shared" si="47"/>
        <v>8500</v>
      </c>
      <c r="H322" s="185">
        <f t="shared" si="44"/>
        <v>31940</v>
      </c>
      <c r="I322" s="185">
        <f t="shared" si="45"/>
        <v>3638.7999999999997</v>
      </c>
      <c r="J322" s="195">
        <f t="shared" si="48"/>
        <v>0.12000000000000076</v>
      </c>
      <c r="K322" s="185" t="str">
        <f t="shared" si="49"/>
        <v/>
      </c>
    </row>
    <row r="323" spans="2:11" x14ac:dyDescent="0.25">
      <c r="B323" s="185">
        <f t="shared" si="46"/>
        <v>35760</v>
      </c>
      <c r="C323" s="185">
        <f t="shared" si="40"/>
        <v>45760</v>
      </c>
      <c r="D323" s="185">
        <f t="shared" si="41"/>
        <v>40760</v>
      </c>
      <c r="E323" s="185">
        <f t="shared" si="42"/>
        <v>4500</v>
      </c>
      <c r="F323" s="185">
        <f t="shared" si="43"/>
        <v>4000</v>
      </c>
      <c r="G323" s="185">
        <f t="shared" si="47"/>
        <v>8500</v>
      </c>
      <c r="H323" s="185">
        <f t="shared" si="44"/>
        <v>32060</v>
      </c>
      <c r="I323" s="185">
        <f t="shared" si="45"/>
        <v>3653.2</v>
      </c>
      <c r="J323" s="195">
        <f t="shared" si="48"/>
        <v>0.12000000000000076</v>
      </c>
      <c r="K323" s="185" t="str">
        <f t="shared" si="49"/>
        <v/>
      </c>
    </row>
    <row r="324" spans="2:11" x14ac:dyDescent="0.25">
      <c r="B324" s="185">
        <f t="shared" si="46"/>
        <v>35880</v>
      </c>
      <c r="C324" s="185">
        <f t="shared" si="40"/>
        <v>45880</v>
      </c>
      <c r="D324" s="185">
        <f t="shared" si="41"/>
        <v>40880</v>
      </c>
      <c r="E324" s="185">
        <f t="shared" si="42"/>
        <v>4500</v>
      </c>
      <c r="F324" s="185">
        <f t="shared" si="43"/>
        <v>4000</v>
      </c>
      <c r="G324" s="185">
        <f t="shared" si="47"/>
        <v>8500</v>
      </c>
      <c r="H324" s="185">
        <f t="shared" si="44"/>
        <v>32180</v>
      </c>
      <c r="I324" s="185">
        <f t="shared" si="45"/>
        <v>3667.6</v>
      </c>
      <c r="J324" s="195">
        <f t="shared" si="48"/>
        <v>0.12000000000000076</v>
      </c>
      <c r="K324" s="185" t="str">
        <f t="shared" si="49"/>
        <v/>
      </c>
    </row>
    <row r="325" spans="2:11" x14ac:dyDescent="0.25">
      <c r="B325" s="185">
        <f t="shared" si="46"/>
        <v>36000</v>
      </c>
      <c r="C325" s="185">
        <f t="shared" si="40"/>
        <v>46000</v>
      </c>
      <c r="D325" s="185">
        <f t="shared" si="41"/>
        <v>41000</v>
      </c>
      <c r="E325" s="185">
        <f t="shared" si="42"/>
        <v>4500</v>
      </c>
      <c r="F325" s="185">
        <f t="shared" si="43"/>
        <v>4000</v>
      </c>
      <c r="G325" s="185">
        <f t="shared" si="47"/>
        <v>8500</v>
      </c>
      <c r="H325" s="185">
        <f t="shared" si="44"/>
        <v>32300</v>
      </c>
      <c r="I325" s="185">
        <f t="shared" si="45"/>
        <v>3682</v>
      </c>
      <c r="J325" s="195">
        <f t="shared" si="48"/>
        <v>0.12000000000000076</v>
      </c>
      <c r="K325" s="185" t="str">
        <f t="shared" si="49"/>
        <v/>
      </c>
    </row>
    <row r="326" spans="2:11" x14ac:dyDescent="0.25">
      <c r="B326" s="185">
        <f t="shared" si="46"/>
        <v>36120</v>
      </c>
      <c r="C326" s="185">
        <f t="shared" si="40"/>
        <v>46120</v>
      </c>
      <c r="D326" s="185">
        <f t="shared" si="41"/>
        <v>41120</v>
      </c>
      <c r="E326" s="185">
        <f t="shared" si="42"/>
        <v>4500</v>
      </c>
      <c r="F326" s="185">
        <f t="shared" si="43"/>
        <v>4000</v>
      </c>
      <c r="G326" s="185">
        <f t="shared" si="47"/>
        <v>8500</v>
      </c>
      <c r="H326" s="185">
        <f t="shared" si="44"/>
        <v>32420</v>
      </c>
      <c r="I326" s="185">
        <f t="shared" si="45"/>
        <v>3696.4</v>
      </c>
      <c r="J326" s="195">
        <f t="shared" si="48"/>
        <v>0.11999999999999697</v>
      </c>
      <c r="K326" s="185" t="str">
        <f t="shared" si="49"/>
        <v/>
      </c>
    </row>
    <row r="327" spans="2:11" x14ac:dyDescent="0.25">
      <c r="B327" s="185">
        <f t="shared" si="46"/>
        <v>36240</v>
      </c>
      <c r="C327" s="185">
        <f t="shared" si="40"/>
        <v>46240</v>
      </c>
      <c r="D327" s="185">
        <f t="shared" si="41"/>
        <v>41240</v>
      </c>
      <c r="E327" s="185">
        <f t="shared" si="42"/>
        <v>4500</v>
      </c>
      <c r="F327" s="185">
        <f t="shared" si="43"/>
        <v>4000</v>
      </c>
      <c r="G327" s="185">
        <f t="shared" si="47"/>
        <v>8500</v>
      </c>
      <c r="H327" s="185">
        <f t="shared" si="44"/>
        <v>32540</v>
      </c>
      <c r="I327" s="185">
        <f t="shared" si="45"/>
        <v>3710.7999999999997</v>
      </c>
      <c r="J327" s="195">
        <f t="shared" si="48"/>
        <v>0.12000000000000076</v>
      </c>
      <c r="K327" s="185" t="str">
        <f t="shared" si="49"/>
        <v/>
      </c>
    </row>
    <row r="328" spans="2:11" x14ac:dyDescent="0.25">
      <c r="B328" s="185">
        <f t="shared" si="46"/>
        <v>36360</v>
      </c>
      <c r="C328" s="185">
        <f t="shared" si="40"/>
        <v>46360</v>
      </c>
      <c r="D328" s="185">
        <f t="shared" si="41"/>
        <v>41360</v>
      </c>
      <c r="E328" s="185">
        <f t="shared" si="42"/>
        <v>4500</v>
      </c>
      <c r="F328" s="185">
        <f t="shared" si="43"/>
        <v>4000</v>
      </c>
      <c r="G328" s="185">
        <f t="shared" si="47"/>
        <v>8500</v>
      </c>
      <c r="H328" s="185">
        <f t="shared" si="44"/>
        <v>32660</v>
      </c>
      <c r="I328" s="185">
        <f t="shared" si="45"/>
        <v>3725.2</v>
      </c>
      <c r="J328" s="195">
        <f t="shared" si="48"/>
        <v>0.12000000000000076</v>
      </c>
      <c r="K328" s="185" t="str">
        <f t="shared" si="49"/>
        <v/>
      </c>
    </row>
    <row r="329" spans="2:11" x14ac:dyDescent="0.25">
      <c r="B329" s="185">
        <f t="shared" si="46"/>
        <v>36480</v>
      </c>
      <c r="C329" s="185">
        <f t="shared" si="40"/>
        <v>46480</v>
      </c>
      <c r="D329" s="185">
        <f t="shared" si="41"/>
        <v>41480</v>
      </c>
      <c r="E329" s="185">
        <f t="shared" si="42"/>
        <v>4500</v>
      </c>
      <c r="F329" s="185">
        <f t="shared" si="43"/>
        <v>4000</v>
      </c>
      <c r="G329" s="185">
        <f t="shared" si="47"/>
        <v>8500</v>
      </c>
      <c r="H329" s="185">
        <f t="shared" si="44"/>
        <v>32780</v>
      </c>
      <c r="I329" s="185">
        <f t="shared" si="45"/>
        <v>3739.6</v>
      </c>
      <c r="J329" s="195">
        <f t="shared" si="48"/>
        <v>0.12000000000000076</v>
      </c>
      <c r="K329" s="185" t="str">
        <f t="shared" si="49"/>
        <v/>
      </c>
    </row>
    <row r="330" spans="2:11" x14ac:dyDescent="0.25">
      <c r="B330" s="185">
        <f t="shared" si="46"/>
        <v>36600</v>
      </c>
      <c r="C330" s="185">
        <f t="shared" si="40"/>
        <v>46600</v>
      </c>
      <c r="D330" s="185">
        <f t="shared" si="41"/>
        <v>41600</v>
      </c>
      <c r="E330" s="185">
        <f t="shared" si="42"/>
        <v>4500</v>
      </c>
      <c r="F330" s="185">
        <f t="shared" si="43"/>
        <v>4000</v>
      </c>
      <c r="G330" s="185">
        <f t="shared" si="47"/>
        <v>8500</v>
      </c>
      <c r="H330" s="185">
        <f t="shared" si="44"/>
        <v>32900</v>
      </c>
      <c r="I330" s="185">
        <f t="shared" si="45"/>
        <v>3754</v>
      </c>
      <c r="J330" s="195">
        <f t="shared" si="48"/>
        <v>0.12000000000000076</v>
      </c>
      <c r="K330" s="185" t="str">
        <f t="shared" si="49"/>
        <v/>
      </c>
    </row>
    <row r="331" spans="2:11" x14ac:dyDescent="0.25">
      <c r="B331" s="185">
        <f t="shared" si="46"/>
        <v>36720</v>
      </c>
      <c r="C331" s="185">
        <f t="shared" si="40"/>
        <v>46720</v>
      </c>
      <c r="D331" s="185">
        <f t="shared" si="41"/>
        <v>41720</v>
      </c>
      <c r="E331" s="185">
        <f t="shared" si="42"/>
        <v>4500</v>
      </c>
      <c r="F331" s="185">
        <f t="shared" si="43"/>
        <v>4000</v>
      </c>
      <c r="G331" s="185">
        <f t="shared" si="47"/>
        <v>8500</v>
      </c>
      <c r="H331" s="185">
        <f t="shared" si="44"/>
        <v>33020</v>
      </c>
      <c r="I331" s="185">
        <f t="shared" si="45"/>
        <v>3768.4</v>
      </c>
      <c r="J331" s="195">
        <f t="shared" si="48"/>
        <v>0.11999999999999697</v>
      </c>
      <c r="K331" s="185" t="str">
        <f t="shared" si="49"/>
        <v/>
      </c>
    </row>
    <row r="332" spans="2:11" x14ac:dyDescent="0.25">
      <c r="B332" s="185">
        <f t="shared" si="46"/>
        <v>36840</v>
      </c>
      <c r="C332" s="185">
        <f t="shared" si="40"/>
        <v>46840</v>
      </c>
      <c r="D332" s="185">
        <f t="shared" si="41"/>
        <v>41840</v>
      </c>
      <c r="E332" s="185">
        <f t="shared" si="42"/>
        <v>4500</v>
      </c>
      <c r="F332" s="185">
        <f t="shared" si="43"/>
        <v>4000</v>
      </c>
      <c r="G332" s="185">
        <f t="shared" si="47"/>
        <v>8500</v>
      </c>
      <c r="H332" s="185">
        <f t="shared" si="44"/>
        <v>33140</v>
      </c>
      <c r="I332" s="185">
        <f t="shared" si="45"/>
        <v>3782.7999999999997</v>
      </c>
      <c r="J332" s="195">
        <f t="shared" si="48"/>
        <v>0.12000000000000076</v>
      </c>
      <c r="K332" s="185" t="str">
        <f t="shared" si="49"/>
        <v/>
      </c>
    </row>
    <row r="333" spans="2:11" x14ac:dyDescent="0.25">
      <c r="B333" s="185">
        <f t="shared" si="46"/>
        <v>36960</v>
      </c>
      <c r="C333" s="185">
        <f t="shared" si="40"/>
        <v>46960</v>
      </c>
      <c r="D333" s="185">
        <f t="shared" si="41"/>
        <v>41960</v>
      </c>
      <c r="E333" s="185">
        <f t="shared" si="42"/>
        <v>4500</v>
      </c>
      <c r="F333" s="185">
        <f t="shared" si="43"/>
        <v>4000</v>
      </c>
      <c r="G333" s="185">
        <f t="shared" si="47"/>
        <v>8500</v>
      </c>
      <c r="H333" s="185">
        <f t="shared" si="44"/>
        <v>33260</v>
      </c>
      <c r="I333" s="185">
        <f t="shared" si="45"/>
        <v>3797.2</v>
      </c>
      <c r="J333" s="195">
        <f t="shared" si="48"/>
        <v>0.12000000000000076</v>
      </c>
      <c r="K333" s="185" t="str">
        <f t="shared" si="49"/>
        <v/>
      </c>
    </row>
    <row r="334" spans="2:11" x14ac:dyDescent="0.25">
      <c r="B334" s="185">
        <f t="shared" si="46"/>
        <v>37080</v>
      </c>
      <c r="C334" s="185">
        <f t="shared" si="40"/>
        <v>47080</v>
      </c>
      <c r="D334" s="185">
        <f t="shared" si="41"/>
        <v>42080</v>
      </c>
      <c r="E334" s="185">
        <f t="shared" si="42"/>
        <v>4500</v>
      </c>
      <c r="F334" s="185">
        <f t="shared" si="43"/>
        <v>4000</v>
      </c>
      <c r="G334" s="185">
        <f t="shared" si="47"/>
        <v>8500</v>
      </c>
      <c r="H334" s="185">
        <f t="shared" si="44"/>
        <v>33380</v>
      </c>
      <c r="I334" s="185">
        <f t="shared" si="45"/>
        <v>3811.6</v>
      </c>
      <c r="J334" s="195">
        <f t="shared" si="48"/>
        <v>0.12000000000000076</v>
      </c>
      <c r="K334" s="185" t="str">
        <f t="shared" si="49"/>
        <v/>
      </c>
    </row>
    <row r="335" spans="2:11" x14ac:dyDescent="0.25">
      <c r="B335" s="185">
        <f t="shared" si="46"/>
        <v>37200</v>
      </c>
      <c r="C335" s="185">
        <f t="shared" si="40"/>
        <v>47200</v>
      </c>
      <c r="D335" s="185">
        <f t="shared" si="41"/>
        <v>42200</v>
      </c>
      <c r="E335" s="185">
        <f t="shared" si="42"/>
        <v>4500</v>
      </c>
      <c r="F335" s="185">
        <f t="shared" si="43"/>
        <v>4000</v>
      </c>
      <c r="G335" s="185">
        <f t="shared" si="47"/>
        <v>8500</v>
      </c>
      <c r="H335" s="185">
        <f t="shared" si="44"/>
        <v>33500</v>
      </c>
      <c r="I335" s="185">
        <f t="shared" si="45"/>
        <v>3826</v>
      </c>
      <c r="J335" s="195">
        <f t="shared" si="48"/>
        <v>0.12000000000000076</v>
      </c>
      <c r="K335" s="185" t="str">
        <f t="shared" si="49"/>
        <v/>
      </c>
    </row>
    <row r="336" spans="2:11" x14ac:dyDescent="0.25">
      <c r="B336" s="185">
        <f t="shared" si="46"/>
        <v>37320</v>
      </c>
      <c r="C336" s="185">
        <f t="shared" si="40"/>
        <v>47320</v>
      </c>
      <c r="D336" s="185">
        <f t="shared" si="41"/>
        <v>42320</v>
      </c>
      <c r="E336" s="185">
        <f t="shared" si="42"/>
        <v>4500</v>
      </c>
      <c r="F336" s="185">
        <f t="shared" si="43"/>
        <v>4000</v>
      </c>
      <c r="G336" s="185">
        <f t="shared" si="47"/>
        <v>8500</v>
      </c>
      <c r="H336" s="185">
        <f t="shared" si="44"/>
        <v>33620</v>
      </c>
      <c r="I336" s="185">
        <f t="shared" si="45"/>
        <v>3840.4</v>
      </c>
      <c r="J336" s="195">
        <f t="shared" si="48"/>
        <v>0.11999999999999697</v>
      </c>
      <c r="K336" s="185" t="str">
        <f t="shared" si="49"/>
        <v/>
      </c>
    </row>
    <row r="337" spans="2:11" x14ac:dyDescent="0.25">
      <c r="B337" s="185">
        <f t="shared" si="46"/>
        <v>37440</v>
      </c>
      <c r="C337" s="185">
        <f t="shared" si="40"/>
        <v>47440</v>
      </c>
      <c r="D337" s="185">
        <f t="shared" si="41"/>
        <v>42440</v>
      </c>
      <c r="E337" s="185">
        <f t="shared" si="42"/>
        <v>4500</v>
      </c>
      <c r="F337" s="185">
        <f t="shared" si="43"/>
        <v>4000</v>
      </c>
      <c r="G337" s="185">
        <f t="shared" si="47"/>
        <v>8500</v>
      </c>
      <c r="H337" s="185">
        <f t="shared" si="44"/>
        <v>33740</v>
      </c>
      <c r="I337" s="185">
        <f t="shared" si="45"/>
        <v>3854.7999999999997</v>
      </c>
      <c r="J337" s="195">
        <f t="shared" si="48"/>
        <v>0.12000000000000076</v>
      </c>
      <c r="K337" s="185" t="str">
        <f t="shared" si="49"/>
        <v/>
      </c>
    </row>
    <row r="338" spans="2:11" x14ac:dyDescent="0.25">
      <c r="B338" s="185">
        <f t="shared" si="46"/>
        <v>37560</v>
      </c>
      <c r="C338" s="185">
        <f t="shared" si="40"/>
        <v>47560</v>
      </c>
      <c r="D338" s="185">
        <f t="shared" si="41"/>
        <v>42560</v>
      </c>
      <c r="E338" s="185">
        <f t="shared" si="42"/>
        <v>4500</v>
      </c>
      <c r="F338" s="185">
        <f t="shared" si="43"/>
        <v>4000</v>
      </c>
      <c r="G338" s="185">
        <f t="shared" si="47"/>
        <v>8500</v>
      </c>
      <c r="H338" s="185">
        <f t="shared" si="44"/>
        <v>33860</v>
      </c>
      <c r="I338" s="185">
        <f t="shared" si="45"/>
        <v>3869.2</v>
      </c>
      <c r="J338" s="195">
        <f t="shared" si="48"/>
        <v>0.12000000000000076</v>
      </c>
      <c r="K338" s="185" t="str">
        <f t="shared" si="49"/>
        <v/>
      </c>
    </row>
    <row r="339" spans="2:11" x14ac:dyDescent="0.25">
      <c r="B339" s="185">
        <f t="shared" si="46"/>
        <v>37680</v>
      </c>
      <c r="C339" s="185">
        <f t="shared" si="40"/>
        <v>47680</v>
      </c>
      <c r="D339" s="185">
        <f t="shared" si="41"/>
        <v>42680</v>
      </c>
      <c r="E339" s="185">
        <f t="shared" si="42"/>
        <v>4500</v>
      </c>
      <c r="F339" s="185">
        <f t="shared" si="43"/>
        <v>4000</v>
      </c>
      <c r="G339" s="185">
        <f t="shared" si="47"/>
        <v>8500</v>
      </c>
      <c r="H339" s="185">
        <f t="shared" si="44"/>
        <v>33980</v>
      </c>
      <c r="I339" s="185">
        <f t="shared" si="45"/>
        <v>3883.6</v>
      </c>
      <c r="J339" s="195">
        <f t="shared" si="48"/>
        <v>0.12000000000000076</v>
      </c>
      <c r="K339" s="185" t="str">
        <f t="shared" si="49"/>
        <v/>
      </c>
    </row>
    <row r="340" spans="2:11" x14ac:dyDescent="0.25">
      <c r="B340" s="185">
        <f t="shared" si="46"/>
        <v>37800</v>
      </c>
      <c r="C340" s="185">
        <f t="shared" si="40"/>
        <v>47800</v>
      </c>
      <c r="D340" s="185">
        <f t="shared" si="41"/>
        <v>42800</v>
      </c>
      <c r="E340" s="185">
        <f t="shared" si="42"/>
        <v>4500</v>
      </c>
      <c r="F340" s="185">
        <f t="shared" si="43"/>
        <v>4000</v>
      </c>
      <c r="G340" s="185">
        <f t="shared" si="47"/>
        <v>8500</v>
      </c>
      <c r="H340" s="185">
        <f t="shared" si="44"/>
        <v>34100</v>
      </c>
      <c r="I340" s="185">
        <f t="shared" si="45"/>
        <v>3898</v>
      </c>
      <c r="J340" s="195">
        <f t="shared" si="48"/>
        <v>0.12000000000000076</v>
      </c>
      <c r="K340" s="185" t="str">
        <f t="shared" si="49"/>
        <v/>
      </c>
    </row>
    <row r="341" spans="2:11" x14ac:dyDescent="0.25">
      <c r="B341" s="185">
        <f t="shared" si="46"/>
        <v>37920</v>
      </c>
      <c r="C341" s="185">
        <f t="shared" si="40"/>
        <v>47920</v>
      </c>
      <c r="D341" s="185">
        <f t="shared" si="41"/>
        <v>42920</v>
      </c>
      <c r="E341" s="185">
        <f t="shared" si="42"/>
        <v>4500</v>
      </c>
      <c r="F341" s="185">
        <f t="shared" si="43"/>
        <v>4000</v>
      </c>
      <c r="G341" s="185">
        <f t="shared" si="47"/>
        <v>8500</v>
      </c>
      <c r="H341" s="185">
        <f t="shared" si="44"/>
        <v>34220</v>
      </c>
      <c r="I341" s="185">
        <f t="shared" si="45"/>
        <v>3912.4</v>
      </c>
      <c r="J341" s="195">
        <f t="shared" si="48"/>
        <v>0.11999999999999697</v>
      </c>
      <c r="K341" s="185" t="str">
        <f t="shared" si="49"/>
        <v/>
      </c>
    </row>
    <row r="342" spans="2:11" x14ac:dyDescent="0.25">
      <c r="B342" s="185">
        <f t="shared" si="46"/>
        <v>38040</v>
      </c>
      <c r="C342" s="185">
        <f t="shared" si="40"/>
        <v>48040</v>
      </c>
      <c r="D342" s="185">
        <f t="shared" si="41"/>
        <v>43040</v>
      </c>
      <c r="E342" s="185">
        <f t="shared" si="42"/>
        <v>4500</v>
      </c>
      <c r="F342" s="185">
        <f t="shared" si="43"/>
        <v>4000</v>
      </c>
      <c r="G342" s="185">
        <f t="shared" si="47"/>
        <v>8500</v>
      </c>
      <c r="H342" s="185">
        <f t="shared" si="44"/>
        <v>34340</v>
      </c>
      <c r="I342" s="185">
        <f t="shared" si="45"/>
        <v>3926.7999999999997</v>
      </c>
      <c r="J342" s="195">
        <f t="shared" si="48"/>
        <v>0.12000000000000076</v>
      </c>
      <c r="K342" s="185" t="str">
        <f t="shared" si="49"/>
        <v/>
      </c>
    </row>
    <row r="343" spans="2:11" x14ac:dyDescent="0.25">
      <c r="B343" s="185">
        <f t="shared" si="46"/>
        <v>38160</v>
      </c>
      <c r="C343" s="185">
        <f t="shared" si="40"/>
        <v>48160</v>
      </c>
      <c r="D343" s="185">
        <f t="shared" si="41"/>
        <v>43160</v>
      </c>
      <c r="E343" s="185">
        <f t="shared" si="42"/>
        <v>4500</v>
      </c>
      <c r="F343" s="185">
        <f t="shared" si="43"/>
        <v>4000</v>
      </c>
      <c r="G343" s="185">
        <f t="shared" si="47"/>
        <v>8500</v>
      </c>
      <c r="H343" s="185">
        <f t="shared" si="44"/>
        <v>34460</v>
      </c>
      <c r="I343" s="185">
        <f t="shared" si="45"/>
        <v>3941.2</v>
      </c>
      <c r="J343" s="195">
        <f t="shared" si="48"/>
        <v>0.12000000000000076</v>
      </c>
      <c r="K343" s="185" t="str">
        <f t="shared" si="49"/>
        <v/>
      </c>
    </row>
    <row r="344" spans="2:11" x14ac:dyDescent="0.25">
      <c r="B344" s="185">
        <f t="shared" si="46"/>
        <v>38280</v>
      </c>
      <c r="C344" s="185">
        <f t="shared" si="40"/>
        <v>48280</v>
      </c>
      <c r="D344" s="185">
        <f t="shared" si="41"/>
        <v>43280</v>
      </c>
      <c r="E344" s="185">
        <f t="shared" si="42"/>
        <v>4500</v>
      </c>
      <c r="F344" s="185">
        <f t="shared" si="43"/>
        <v>4000</v>
      </c>
      <c r="G344" s="185">
        <f t="shared" si="47"/>
        <v>8500</v>
      </c>
      <c r="H344" s="185">
        <f t="shared" si="44"/>
        <v>34580</v>
      </c>
      <c r="I344" s="185">
        <f t="shared" si="45"/>
        <v>3955.6</v>
      </c>
      <c r="J344" s="195">
        <f t="shared" si="48"/>
        <v>0.12000000000000076</v>
      </c>
      <c r="K344" s="185" t="str">
        <f t="shared" si="49"/>
        <v/>
      </c>
    </row>
    <row r="345" spans="2:11" x14ac:dyDescent="0.25">
      <c r="B345" s="185">
        <f t="shared" si="46"/>
        <v>38400</v>
      </c>
      <c r="C345" s="185">
        <f t="shared" ref="C345:C408" si="50">B345+B$20</f>
        <v>48400</v>
      </c>
      <c r="D345" s="185">
        <f t="shared" ref="D345:D408" si="51">B$20/2+B345</f>
        <v>43400</v>
      </c>
      <c r="E345" s="185">
        <f t="shared" ref="E345:E408" si="52">MIN(50%*B$20,MAX(0,50%*MIN(Q$15-Q$14,D345-Q$14)))</f>
        <v>4500</v>
      </c>
      <c r="F345" s="185">
        <f t="shared" ref="F345:F408" si="53">MIN(85%*B$20-E345,85%*MAX(0,D345-Q$15))</f>
        <v>4000</v>
      </c>
      <c r="G345" s="185">
        <f t="shared" si="47"/>
        <v>8500</v>
      </c>
      <c r="H345" s="185">
        <f t="shared" ref="H345:H408" si="54">MAX(0,B345+G345-E$20-F$20)</f>
        <v>34700</v>
      </c>
      <c r="I345" s="185">
        <f t="shared" ref="I345:I408" si="55">IF(H345&gt;P$10,(H345-P$10)*O$10+Q$10,IF(H345&gt;P$9,(H345-P$9)*O$9+Q$9,IF(H345&gt;P$8,(H345-P$8)*O$8+Q$8,IF(H345&gt;P$7,(H345-P$7)*O$7+Q$7,IF(H345&gt;P$6,(H345-P$6)*O$6+Q$6,IF(H345&gt;P$5,(H345-P$5)*O$5+Q$5,(H345-P$4)*O$4+Q$4))))))</f>
        <v>3970</v>
      </c>
      <c r="J345" s="195">
        <f t="shared" si="48"/>
        <v>0.12000000000000076</v>
      </c>
      <c r="K345" s="185" t="str">
        <f t="shared" si="49"/>
        <v/>
      </c>
    </row>
    <row r="346" spans="2:11" x14ac:dyDescent="0.25">
      <c r="B346" s="185">
        <f t="shared" ref="B346:B409" si="56">B345+L$20</f>
        <v>38520</v>
      </c>
      <c r="C346" s="185">
        <f t="shared" si="50"/>
        <v>48520</v>
      </c>
      <c r="D346" s="185">
        <f t="shared" si="51"/>
        <v>43520</v>
      </c>
      <c r="E346" s="185">
        <f t="shared" si="52"/>
        <v>4500</v>
      </c>
      <c r="F346" s="185">
        <f t="shared" si="53"/>
        <v>4000</v>
      </c>
      <c r="G346" s="185">
        <f t="shared" ref="G346:G409" si="57">E346+F346</f>
        <v>8500</v>
      </c>
      <c r="H346" s="185">
        <f t="shared" si="54"/>
        <v>34820</v>
      </c>
      <c r="I346" s="185">
        <f t="shared" si="55"/>
        <v>3984.4</v>
      </c>
      <c r="J346" s="195">
        <f t="shared" ref="J346:J409" si="58">(I347-I346)/L$20</f>
        <v>0.11999999999999697</v>
      </c>
      <c r="K346" s="185" t="str">
        <f t="shared" ref="K346:K409" si="59">IF(C346=$O$20,I346,"")</f>
        <v/>
      </c>
    </row>
    <row r="347" spans="2:11" x14ac:dyDescent="0.25">
      <c r="B347" s="185">
        <f t="shared" si="56"/>
        <v>38640</v>
      </c>
      <c r="C347" s="185">
        <f t="shared" si="50"/>
        <v>48640</v>
      </c>
      <c r="D347" s="185">
        <f t="shared" si="51"/>
        <v>43640</v>
      </c>
      <c r="E347" s="185">
        <f t="shared" si="52"/>
        <v>4500</v>
      </c>
      <c r="F347" s="185">
        <f t="shared" si="53"/>
        <v>4000</v>
      </c>
      <c r="G347" s="185">
        <f t="shared" si="57"/>
        <v>8500</v>
      </c>
      <c r="H347" s="185">
        <f t="shared" si="54"/>
        <v>34940</v>
      </c>
      <c r="I347" s="185">
        <f t="shared" si="55"/>
        <v>3998.7999999999997</v>
      </c>
      <c r="J347" s="195">
        <f t="shared" si="58"/>
        <v>0.12000000000000076</v>
      </c>
      <c r="K347" s="185" t="str">
        <f t="shared" si="59"/>
        <v/>
      </c>
    </row>
    <row r="348" spans="2:11" x14ac:dyDescent="0.25">
      <c r="B348" s="185">
        <f t="shared" si="56"/>
        <v>38760</v>
      </c>
      <c r="C348" s="185">
        <f t="shared" si="50"/>
        <v>48760</v>
      </c>
      <c r="D348" s="185">
        <f t="shared" si="51"/>
        <v>43760</v>
      </c>
      <c r="E348" s="185">
        <f t="shared" si="52"/>
        <v>4500</v>
      </c>
      <c r="F348" s="185">
        <f t="shared" si="53"/>
        <v>4000</v>
      </c>
      <c r="G348" s="185">
        <f t="shared" si="57"/>
        <v>8500</v>
      </c>
      <c r="H348" s="185">
        <f t="shared" si="54"/>
        <v>35060</v>
      </c>
      <c r="I348" s="185">
        <f t="shared" si="55"/>
        <v>4013.2</v>
      </c>
      <c r="J348" s="195">
        <f t="shared" si="58"/>
        <v>0.12000000000000076</v>
      </c>
      <c r="K348" s="185" t="str">
        <f t="shared" si="59"/>
        <v/>
      </c>
    </row>
    <row r="349" spans="2:11" x14ac:dyDescent="0.25">
      <c r="B349" s="185">
        <f t="shared" si="56"/>
        <v>38880</v>
      </c>
      <c r="C349" s="185">
        <f t="shared" si="50"/>
        <v>48880</v>
      </c>
      <c r="D349" s="185">
        <f t="shared" si="51"/>
        <v>43880</v>
      </c>
      <c r="E349" s="185">
        <f t="shared" si="52"/>
        <v>4500</v>
      </c>
      <c r="F349" s="185">
        <f t="shared" si="53"/>
        <v>4000</v>
      </c>
      <c r="G349" s="185">
        <f t="shared" si="57"/>
        <v>8500</v>
      </c>
      <c r="H349" s="185">
        <f t="shared" si="54"/>
        <v>35180</v>
      </c>
      <c r="I349" s="185">
        <f t="shared" si="55"/>
        <v>4027.6</v>
      </c>
      <c r="J349" s="195">
        <f t="shared" si="58"/>
        <v>0.12000000000000076</v>
      </c>
      <c r="K349" s="185" t="str">
        <f t="shared" si="59"/>
        <v/>
      </c>
    </row>
    <row r="350" spans="2:11" x14ac:dyDescent="0.25">
      <c r="B350" s="185">
        <f t="shared" si="56"/>
        <v>39000</v>
      </c>
      <c r="C350" s="185">
        <f t="shared" si="50"/>
        <v>49000</v>
      </c>
      <c r="D350" s="185">
        <f t="shared" si="51"/>
        <v>44000</v>
      </c>
      <c r="E350" s="185">
        <f t="shared" si="52"/>
        <v>4500</v>
      </c>
      <c r="F350" s="185">
        <f t="shared" si="53"/>
        <v>4000</v>
      </c>
      <c r="G350" s="185">
        <f t="shared" si="57"/>
        <v>8500</v>
      </c>
      <c r="H350" s="185">
        <f t="shared" si="54"/>
        <v>35300</v>
      </c>
      <c r="I350" s="185">
        <f t="shared" si="55"/>
        <v>4042</v>
      </c>
      <c r="J350" s="195">
        <f t="shared" si="58"/>
        <v>0.12000000000000076</v>
      </c>
      <c r="K350" s="185" t="str">
        <f t="shared" si="59"/>
        <v/>
      </c>
    </row>
    <row r="351" spans="2:11" x14ac:dyDescent="0.25">
      <c r="B351" s="185">
        <f t="shared" si="56"/>
        <v>39120</v>
      </c>
      <c r="C351" s="185">
        <f t="shared" si="50"/>
        <v>49120</v>
      </c>
      <c r="D351" s="185">
        <f t="shared" si="51"/>
        <v>44120</v>
      </c>
      <c r="E351" s="185">
        <f t="shared" si="52"/>
        <v>4500</v>
      </c>
      <c r="F351" s="185">
        <f t="shared" si="53"/>
        <v>4000</v>
      </c>
      <c r="G351" s="185">
        <f t="shared" si="57"/>
        <v>8500</v>
      </c>
      <c r="H351" s="185">
        <f t="shared" si="54"/>
        <v>35420</v>
      </c>
      <c r="I351" s="185">
        <f t="shared" si="55"/>
        <v>4056.4</v>
      </c>
      <c r="J351" s="195">
        <f t="shared" si="58"/>
        <v>0.11999999999999697</v>
      </c>
      <c r="K351" s="185" t="str">
        <f t="shared" si="59"/>
        <v/>
      </c>
    </row>
    <row r="352" spans="2:11" x14ac:dyDescent="0.25">
      <c r="B352" s="185">
        <f t="shared" si="56"/>
        <v>39240</v>
      </c>
      <c r="C352" s="185">
        <f t="shared" si="50"/>
        <v>49240</v>
      </c>
      <c r="D352" s="185">
        <f t="shared" si="51"/>
        <v>44240</v>
      </c>
      <c r="E352" s="185">
        <f t="shared" si="52"/>
        <v>4500</v>
      </c>
      <c r="F352" s="185">
        <f t="shared" si="53"/>
        <v>4000</v>
      </c>
      <c r="G352" s="185">
        <f t="shared" si="57"/>
        <v>8500</v>
      </c>
      <c r="H352" s="185">
        <f t="shared" si="54"/>
        <v>35540</v>
      </c>
      <c r="I352" s="185">
        <f t="shared" si="55"/>
        <v>4070.7999999999997</v>
      </c>
      <c r="J352" s="195">
        <f t="shared" si="58"/>
        <v>0.12000000000000076</v>
      </c>
      <c r="K352" s="185" t="str">
        <f t="shared" si="59"/>
        <v/>
      </c>
    </row>
    <row r="353" spans="2:11" x14ac:dyDescent="0.25">
      <c r="B353" s="185">
        <f t="shared" si="56"/>
        <v>39360</v>
      </c>
      <c r="C353" s="185">
        <f t="shared" si="50"/>
        <v>49360</v>
      </c>
      <c r="D353" s="185">
        <f t="shared" si="51"/>
        <v>44360</v>
      </c>
      <c r="E353" s="185">
        <f t="shared" si="52"/>
        <v>4500</v>
      </c>
      <c r="F353" s="185">
        <f t="shared" si="53"/>
        <v>4000</v>
      </c>
      <c r="G353" s="185">
        <f t="shared" si="57"/>
        <v>8500</v>
      </c>
      <c r="H353" s="185">
        <f t="shared" si="54"/>
        <v>35660</v>
      </c>
      <c r="I353" s="185">
        <f t="shared" si="55"/>
        <v>4085.2</v>
      </c>
      <c r="J353" s="195">
        <f t="shared" si="58"/>
        <v>0.12000000000000455</v>
      </c>
      <c r="K353" s="185" t="str">
        <f t="shared" si="59"/>
        <v/>
      </c>
    </row>
    <row r="354" spans="2:11" x14ac:dyDescent="0.25">
      <c r="B354" s="185">
        <f t="shared" si="56"/>
        <v>39480</v>
      </c>
      <c r="C354" s="185">
        <f t="shared" si="50"/>
        <v>49480</v>
      </c>
      <c r="D354" s="185">
        <f t="shared" si="51"/>
        <v>44480</v>
      </c>
      <c r="E354" s="185">
        <f t="shared" si="52"/>
        <v>4500</v>
      </c>
      <c r="F354" s="185">
        <f t="shared" si="53"/>
        <v>4000</v>
      </c>
      <c r="G354" s="185">
        <f t="shared" si="57"/>
        <v>8500</v>
      </c>
      <c r="H354" s="185">
        <f t="shared" si="54"/>
        <v>35780</v>
      </c>
      <c r="I354" s="185">
        <f t="shared" si="55"/>
        <v>4099.6000000000004</v>
      </c>
      <c r="J354" s="195">
        <f t="shared" si="58"/>
        <v>0.11999999999999697</v>
      </c>
      <c r="K354" s="185" t="str">
        <f t="shared" si="59"/>
        <v/>
      </c>
    </row>
    <row r="355" spans="2:11" x14ac:dyDescent="0.25">
      <c r="B355" s="185">
        <f t="shared" si="56"/>
        <v>39600</v>
      </c>
      <c r="C355" s="185">
        <f t="shared" si="50"/>
        <v>49600</v>
      </c>
      <c r="D355" s="185">
        <f t="shared" si="51"/>
        <v>44600</v>
      </c>
      <c r="E355" s="185">
        <f t="shared" si="52"/>
        <v>4500</v>
      </c>
      <c r="F355" s="185">
        <f t="shared" si="53"/>
        <v>4000</v>
      </c>
      <c r="G355" s="185">
        <f t="shared" si="57"/>
        <v>8500</v>
      </c>
      <c r="H355" s="185">
        <f t="shared" si="54"/>
        <v>35900</v>
      </c>
      <c r="I355" s="185">
        <f t="shared" si="55"/>
        <v>4114</v>
      </c>
      <c r="J355" s="195">
        <f t="shared" si="58"/>
        <v>0.11999999999999697</v>
      </c>
      <c r="K355" s="185" t="str">
        <f t="shared" si="59"/>
        <v/>
      </c>
    </row>
    <row r="356" spans="2:11" x14ac:dyDescent="0.25">
      <c r="B356" s="185">
        <f t="shared" si="56"/>
        <v>39720</v>
      </c>
      <c r="C356" s="185">
        <f t="shared" si="50"/>
        <v>49720</v>
      </c>
      <c r="D356" s="185">
        <f t="shared" si="51"/>
        <v>44720</v>
      </c>
      <c r="E356" s="185">
        <f t="shared" si="52"/>
        <v>4500</v>
      </c>
      <c r="F356" s="185">
        <f t="shared" si="53"/>
        <v>4000</v>
      </c>
      <c r="G356" s="185">
        <f t="shared" si="57"/>
        <v>8500</v>
      </c>
      <c r="H356" s="185">
        <f t="shared" si="54"/>
        <v>36020</v>
      </c>
      <c r="I356" s="185">
        <f t="shared" si="55"/>
        <v>4128.3999999999996</v>
      </c>
      <c r="J356" s="195">
        <f t="shared" si="58"/>
        <v>0.11999999999999697</v>
      </c>
      <c r="K356" s="185" t="str">
        <f t="shared" si="59"/>
        <v/>
      </c>
    </row>
    <row r="357" spans="2:11" x14ac:dyDescent="0.25">
      <c r="B357" s="185">
        <f t="shared" si="56"/>
        <v>39840</v>
      </c>
      <c r="C357" s="185">
        <f t="shared" si="50"/>
        <v>49840</v>
      </c>
      <c r="D357" s="185">
        <f t="shared" si="51"/>
        <v>44840</v>
      </c>
      <c r="E357" s="185">
        <f t="shared" si="52"/>
        <v>4500</v>
      </c>
      <c r="F357" s="185">
        <f t="shared" si="53"/>
        <v>4000</v>
      </c>
      <c r="G357" s="185">
        <f t="shared" si="57"/>
        <v>8500</v>
      </c>
      <c r="H357" s="185">
        <f t="shared" si="54"/>
        <v>36140</v>
      </c>
      <c r="I357" s="185">
        <f t="shared" si="55"/>
        <v>4142.7999999999993</v>
      </c>
      <c r="J357" s="195">
        <f t="shared" si="58"/>
        <v>0.12000000000000455</v>
      </c>
      <c r="K357" s="185" t="str">
        <f t="shared" si="59"/>
        <v/>
      </c>
    </row>
    <row r="358" spans="2:11" x14ac:dyDescent="0.25">
      <c r="B358" s="185">
        <f t="shared" si="56"/>
        <v>39960</v>
      </c>
      <c r="C358" s="185">
        <f t="shared" si="50"/>
        <v>49960</v>
      </c>
      <c r="D358" s="185">
        <f t="shared" si="51"/>
        <v>44960</v>
      </c>
      <c r="E358" s="185">
        <f t="shared" si="52"/>
        <v>4500</v>
      </c>
      <c r="F358" s="185">
        <f t="shared" si="53"/>
        <v>4000</v>
      </c>
      <c r="G358" s="185">
        <f t="shared" si="57"/>
        <v>8500</v>
      </c>
      <c r="H358" s="185">
        <f t="shared" si="54"/>
        <v>36260</v>
      </c>
      <c r="I358" s="185">
        <f t="shared" si="55"/>
        <v>4157.2</v>
      </c>
      <c r="J358" s="195">
        <f t="shared" si="58"/>
        <v>0.12000000000000455</v>
      </c>
      <c r="K358" s="185" t="str">
        <f t="shared" si="59"/>
        <v/>
      </c>
    </row>
    <row r="359" spans="2:11" x14ac:dyDescent="0.25">
      <c r="B359" s="185">
        <f t="shared" si="56"/>
        <v>40080</v>
      </c>
      <c r="C359" s="185">
        <f t="shared" si="50"/>
        <v>50080</v>
      </c>
      <c r="D359" s="185">
        <f t="shared" si="51"/>
        <v>45080</v>
      </c>
      <c r="E359" s="185">
        <f t="shared" si="52"/>
        <v>4500</v>
      </c>
      <c r="F359" s="185">
        <f t="shared" si="53"/>
        <v>4000</v>
      </c>
      <c r="G359" s="185">
        <f t="shared" si="57"/>
        <v>8500</v>
      </c>
      <c r="H359" s="185">
        <f t="shared" si="54"/>
        <v>36380</v>
      </c>
      <c r="I359" s="185">
        <f t="shared" si="55"/>
        <v>4171.6000000000004</v>
      </c>
      <c r="J359" s="195">
        <f t="shared" si="58"/>
        <v>0.11999999999999697</v>
      </c>
      <c r="K359" s="185" t="str">
        <f t="shared" si="59"/>
        <v/>
      </c>
    </row>
    <row r="360" spans="2:11" x14ac:dyDescent="0.25">
      <c r="B360" s="185">
        <f t="shared" si="56"/>
        <v>40200</v>
      </c>
      <c r="C360" s="185">
        <f t="shared" si="50"/>
        <v>50200</v>
      </c>
      <c r="D360" s="185">
        <f t="shared" si="51"/>
        <v>45200</v>
      </c>
      <c r="E360" s="185">
        <f t="shared" si="52"/>
        <v>4500</v>
      </c>
      <c r="F360" s="185">
        <f t="shared" si="53"/>
        <v>4000</v>
      </c>
      <c r="G360" s="185">
        <f t="shared" si="57"/>
        <v>8500</v>
      </c>
      <c r="H360" s="185">
        <f t="shared" si="54"/>
        <v>36500</v>
      </c>
      <c r="I360" s="185">
        <f t="shared" si="55"/>
        <v>4186</v>
      </c>
      <c r="J360" s="195">
        <f t="shared" si="58"/>
        <v>0.11999999999999697</v>
      </c>
      <c r="K360" s="185" t="str">
        <f t="shared" si="59"/>
        <v/>
      </c>
    </row>
    <row r="361" spans="2:11" x14ac:dyDescent="0.25">
      <c r="B361" s="185">
        <f t="shared" si="56"/>
        <v>40320</v>
      </c>
      <c r="C361" s="185">
        <f t="shared" si="50"/>
        <v>50320</v>
      </c>
      <c r="D361" s="185">
        <f t="shared" si="51"/>
        <v>45320</v>
      </c>
      <c r="E361" s="185">
        <f t="shared" si="52"/>
        <v>4500</v>
      </c>
      <c r="F361" s="185">
        <f t="shared" si="53"/>
        <v>4000</v>
      </c>
      <c r="G361" s="185">
        <f t="shared" si="57"/>
        <v>8500</v>
      </c>
      <c r="H361" s="185">
        <f t="shared" si="54"/>
        <v>36620</v>
      </c>
      <c r="I361" s="185">
        <f t="shared" si="55"/>
        <v>4200.3999999999996</v>
      </c>
      <c r="J361" s="195">
        <f t="shared" si="58"/>
        <v>0.11999999999999697</v>
      </c>
      <c r="K361" s="185" t="str">
        <f t="shared" si="59"/>
        <v/>
      </c>
    </row>
    <row r="362" spans="2:11" x14ac:dyDescent="0.25">
      <c r="B362" s="185">
        <f t="shared" si="56"/>
        <v>40440</v>
      </c>
      <c r="C362" s="185">
        <f t="shared" si="50"/>
        <v>50440</v>
      </c>
      <c r="D362" s="185">
        <f t="shared" si="51"/>
        <v>45440</v>
      </c>
      <c r="E362" s="185">
        <f t="shared" si="52"/>
        <v>4500</v>
      </c>
      <c r="F362" s="185">
        <f t="shared" si="53"/>
        <v>4000</v>
      </c>
      <c r="G362" s="185">
        <f t="shared" si="57"/>
        <v>8500</v>
      </c>
      <c r="H362" s="185">
        <f t="shared" si="54"/>
        <v>36740</v>
      </c>
      <c r="I362" s="185">
        <f t="shared" si="55"/>
        <v>4214.7999999999993</v>
      </c>
      <c r="J362" s="195">
        <f t="shared" si="58"/>
        <v>0.12000000000000455</v>
      </c>
      <c r="K362" s="185" t="str">
        <f t="shared" si="59"/>
        <v/>
      </c>
    </row>
    <row r="363" spans="2:11" x14ac:dyDescent="0.25">
      <c r="B363" s="185">
        <f t="shared" si="56"/>
        <v>40560</v>
      </c>
      <c r="C363" s="185">
        <f t="shared" si="50"/>
        <v>50560</v>
      </c>
      <c r="D363" s="185">
        <f t="shared" si="51"/>
        <v>45560</v>
      </c>
      <c r="E363" s="185">
        <f t="shared" si="52"/>
        <v>4500</v>
      </c>
      <c r="F363" s="185">
        <f t="shared" si="53"/>
        <v>4000</v>
      </c>
      <c r="G363" s="185">
        <f t="shared" si="57"/>
        <v>8500</v>
      </c>
      <c r="H363" s="185">
        <f t="shared" si="54"/>
        <v>36860</v>
      </c>
      <c r="I363" s="185">
        <f t="shared" si="55"/>
        <v>4229.2</v>
      </c>
      <c r="J363" s="195">
        <f t="shared" si="58"/>
        <v>0.12000000000000455</v>
      </c>
      <c r="K363" s="185" t="str">
        <f t="shared" si="59"/>
        <v/>
      </c>
    </row>
    <row r="364" spans="2:11" x14ac:dyDescent="0.25">
      <c r="B364" s="185">
        <f t="shared" si="56"/>
        <v>40680</v>
      </c>
      <c r="C364" s="185">
        <f t="shared" si="50"/>
        <v>50680</v>
      </c>
      <c r="D364" s="185">
        <f t="shared" si="51"/>
        <v>45680</v>
      </c>
      <c r="E364" s="185">
        <f t="shared" si="52"/>
        <v>4500</v>
      </c>
      <c r="F364" s="185">
        <f t="shared" si="53"/>
        <v>4000</v>
      </c>
      <c r="G364" s="185">
        <f t="shared" si="57"/>
        <v>8500</v>
      </c>
      <c r="H364" s="185">
        <f t="shared" si="54"/>
        <v>36980</v>
      </c>
      <c r="I364" s="185">
        <f t="shared" si="55"/>
        <v>4243.6000000000004</v>
      </c>
      <c r="J364" s="195">
        <f t="shared" si="58"/>
        <v>0.11999999999999697</v>
      </c>
      <c r="K364" s="185" t="str">
        <f t="shared" si="59"/>
        <v/>
      </c>
    </row>
    <row r="365" spans="2:11" x14ac:dyDescent="0.25">
      <c r="B365" s="185">
        <f t="shared" si="56"/>
        <v>40800</v>
      </c>
      <c r="C365" s="185">
        <f t="shared" si="50"/>
        <v>50800</v>
      </c>
      <c r="D365" s="185">
        <f t="shared" si="51"/>
        <v>45800</v>
      </c>
      <c r="E365" s="185">
        <f t="shared" si="52"/>
        <v>4500</v>
      </c>
      <c r="F365" s="185">
        <f t="shared" si="53"/>
        <v>4000</v>
      </c>
      <c r="G365" s="185">
        <f t="shared" si="57"/>
        <v>8500</v>
      </c>
      <c r="H365" s="185">
        <f t="shared" si="54"/>
        <v>37100</v>
      </c>
      <c r="I365" s="185">
        <f t="shared" si="55"/>
        <v>4258</v>
      </c>
      <c r="J365" s="195">
        <f t="shared" si="58"/>
        <v>0.11999999999999697</v>
      </c>
      <c r="K365" s="185" t="str">
        <f t="shared" si="59"/>
        <v/>
      </c>
    </row>
    <row r="366" spans="2:11" x14ac:dyDescent="0.25">
      <c r="B366" s="185">
        <f t="shared" si="56"/>
        <v>40920</v>
      </c>
      <c r="C366" s="185">
        <f t="shared" si="50"/>
        <v>50920</v>
      </c>
      <c r="D366" s="185">
        <f t="shared" si="51"/>
        <v>45920</v>
      </c>
      <c r="E366" s="185">
        <f t="shared" si="52"/>
        <v>4500</v>
      </c>
      <c r="F366" s="185">
        <f t="shared" si="53"/>
        <v>4000</v>
      </c>
      <c r="G366" s="185">
        <f t="shared" si="57"/>
        <v>8500</v>
      </c>
      <c r="H366" s="185">
        <f t="shared" si="54"/>
        <v>37220</v>
      </c>
      <c r="I366" s="185">
        <f t="shared" si="55"/>
        <v>4272.3999999999996</v>
      </c>
      <c r="J366" s="195">
        <f t="shared" si="58"/>
        <v>0.11999999999999697</v>
      </c>
      <c r="K366" s="185" t="str">
        <f t="shared" si="59"/>
        <v/>
      </c>
    </row>
    <row r="367" spans="2:11" x14ac:dyDescent="0.25">
      <c r="B367" s="185">
        <f t="shared" si="56"/>
        <v>41040</v>
      </c>
      <c r="C367" s="185">
        <f t="shared" si="50"/>
        <v>51040</v>
      </c>
      <c r="D367" s="185">
        <f t="shared" si="51"/>
        <v>46040</v>
      </c>
      <c r="E367" s="185">
        <f t="shared" si="52"/>
        <v>4500</v>
      </c>
      <c r="F367" s="185">
        <f t="shared" si="53"/>
        <v>4000</v>
      </c>
      <c r="G367" s="185">
        <f t="shared" si="57"/>
        <v>8500</v>
      </c>
      <c r="H367" s="185">
        <f t="shared" si="54"/>
        <v>37340</v>
      </c>
      <c r="I367" s="185">
        <f t="shared" si="55"/>
        <v>4286.7999999999993</v>
      </c>
      <c r="J367" s="195">
        <f t="shared" si="58"/>
        <v>0.12000000000000455</v>
      </c>
      <c r="K367" s="185" t="str">
        <f t="shared" si="59"/>
        <v/>
      </c>
    </row>
    <row r="368" spans="2:11" x14ac:dyDescent="0.25">
      <c r="B368" s="185">
        <f t="shared" si="56"/>
        <v>41160</v>
      </c>
      <c r="C368" s="185">
        <f t="shared" si="50"/>
        <v>51160</v>
      </c>
      <c r="D368" s="185">
        <f t="shared" si="51"/>
        <v>46160</v>
      </c>
      <c r="E368" s="185">
        <f t="shared" si="52"/>
        <v>4500</v>
      </c>
      <c r="F368" s="185">
        <f t="shared" si="53"/>
        <v>4000</v>
      </c>
      <c r="G368" s="185">
        <f t="shared" si="57"/>
        <v>8500</v>
      </c>
      <c r="H368" s="185">
        <f t="shared" si="54"/>
        <v>37460</v>
      </c>
      <c r="I368" s="185">
        <f t="shared" si="55"/>
        <v>4301.2</v>
      </c>
      <c r="J368" s="195">
        <f t="shared" si="58"/>
        <v>0.12000000000000455</v>
      </c>
      <c r="K368" s="185" t="str">
        <f t="shared" si="59"/>
        <v/>
      </c>
    </row>
    <row r="369" spans="2:11" x14ac:dyDescent="0.25">
      <c r="B369" s="185">
        <f t="shared" si="56"/>
        <v>41280</v>
      </c>
      <c r="C369" s="185">
        <f t="shared" si="50"/>
        <v>51280</v>
      </c>
      <c r="D369" s="185">
        <f t="shared" si="51"/>
        <v>46280</v>
      </c>
      <c r="E369" s="185">
        <f t="shared" si="52"/>
        <v>4500</v>
      </c>
      <c r="F369" s="185">
        <f t="shared" si="53"/>
        <v>4000</v>
      </c>
      <c r="G369" s="185">
        <f t="shared" si="57"/>
        <v>8500</v>
      </c>
      <c r="H369" s="185">
        <f t="shared" si="54"/>
        <v>37580</v>
      </c>
      <c r="I369" s="185">
        <f t="shared" si="55"/>
        <v>4315.6000000000004</v>
      </c>
      <c r="J369" s="195">
        <f t="shared" si="58"/>
        <v>0.11999999999999697</v>
      </c>
      <c r="K369" s="185" t="str">
        <f t="shared" si="59"/>
        <v/>
      </c>
    </row>
    <row r="370" spans="2:11" x14ac:dyDescent="0.25">
      <c r="B370" s="185">
        <f t="shared" si="56"/>
        <v>41400</v>
      </c>
      <c r="C370" s="185">
        <f t="shared" si="50"/>
        <v>51400</v>
      </c>
      <c r="D370" s="185">
        <f t="shared" si="51"/>
        <v>46400</v>
      </c>
      <c r="E370" s="185">
        <f t="shared" si="52"/>
        <v>4500</v>
      </c>
      <c r="F370" s="185">
        <f t="shared" si="53"/>
        <v>4000</v>
      </c>
      <c r="G370" s="185">
        <f t="shared" si="57"/>
        <v>8500</v>
      </c>
      <c r="H370" s="185">
        <f t="shared" si="54"/>
        <v>37700</v>
      </c>
      <c r="I370" s="185">
        <f t="shared" si="55"/>
        <v>4330</v>
      </c>
      <c r="J370" s="195">
        <f t="shared" si="58"/>
        <v>0.11999999999999697</v>
      </c>
      <c r="K370" s="185" t="str">
        <f t="shared" si="59"/>
        <v/>
      </c>
    </row>
    <row r="371" spans="2:11" x14ac:dyDescent="0.25">
      <c r="B371" s="185">
        <f t="shared" si="56"/>
        <v>41520</v>
      </c>
      <c r="C371" s="185">
        <f t="shared" si="50"/>
        <v>51520</v>
      </c>
      <c r="D371" s="185">
        <f t="shared" si="51"/>
        <v>46520</v>
      </c>
      <c r="E371" s="185">
        <f t="shared" si="52"/>
        <v>4500</v>
      </c>
      <c r="F371" s="185">
        <f t="shared" si="53"/>
        <v>4000</v>
      </c>
      <c r="G371" s="185">
        <f t="shared" si="57"/>
        <v>8500</v>
      </c>
      <c r="H371" s="185">
        <f t="shared" si="54"/>
        <v>37820</v>
      </c>
      <c r="I371" s="185">
        <f t="shared" si="55"/>
        <v>4344.3999999999996</v>
      </c>
      <c r="J371" s="195">
        <f t="shared" si="58"/>
        <v>0.11999999999999697</v>
      </c>
      <c r="K371" s="185" t="str">
        <f t="shared" si="59"/>
        <v/>
      </c>
    </row>
    <row r="372" spans="2:11" x14ac:dyDescent="0.25">
      <c r="B372" s="185">
        <f t="shared" si="56"/>
        <v>41640</v>
      </c>
      <c r="C372" s="185">
        <f t="shared" si="50"/>
        <v>51640</v>
      </c>
      <c r="D372" s="185">
        <f t="shared" si="51"/>
        <v>46640</v>
      </c>
      <c r="E372" s="185">
        <f t="shared" si="52"/>
        <v>4500</v>
      </c>
      <c r="F372" s="185">
        <f t="shared" si="53"/>
        <v>4000</v>
      </c>
      <c r="G372" s="185">
        <f t="shared" si="57"/>
        <v>8500</v>
      </c>
      <c r="H372" s="185">
        <f t="shared" si="54"/>
        <v>37940</v>
      </c>
      <c r="I372" s="185">
        <f t="shared" si="55"/>
        <v>4358.7999999999993</v>
      </c>
      <c r="J372" s="195">
        <f t="shared" si="58"/>
        <v>0.12000000000000455</v>
      </c>
      <c r="K372" s="185" t="str">
        <f t="shared" si="59"/>
        <v/>
      </c>
    </row>
    <row r="373" spans="2:11" x14ac:dyDescent="0.25">
      <c r="B373" s="185">
        <f t="shared" si="56"/>
        <v>41760</v>
      </c>
      <c r="C373" s="185">
        <f t="shared" si="50"/>
        <v>51760</v>
      </c>
      <c r="D373" s="185">
        <f t="shared" si="51"/>
        <v>46760</v>
      </c>
      <c r="E373" s="185">
        <f t="shared" si="52"/>
        <v>4500</v>
      </c>
      <c r="F373" s="185">
        <f t="shared" si="53"/>
        <v>4000</v>
      </c>
      <c r="G373" s="185">
        <f t="shared" si="57"/>
        <v>8500</v>
      </c>
      <c r="H373" s="185">
        <f t="shared" si="54"/>
        <v>38060</v>
      </c>
      <c r="I373" s="185">
        <f t="shared" si="55"/>
        <v>4373.2</v>
      </c>
      <c r="J373" s="195">
        <f t="shared" si="58"/>
        <v>0.12000000000000455</v>
      </c>
      <c r="K373" s="185" t="str">
        <f t="shared" si="59"/>
        <v/>
      </c>
    </row>
    <row r="374" spans="2:11" x14ac:dyDescent="0.25">
      <c r="B374" s="185">
        <f t="shared" si="56"/>
        <v>41880</v>
      </c>
      <c r="C374" s="185">
        <f t="shared" si="50"/>
        <v>51880</v>
      </c>
      <c r="D374" s="185">
        <f t="shared" si="51"/>
        <v>46880</v>
      </c>
      <c r="E374" s="185">
        <f t="shared" si="52"/>
        <v>4500</v>
      </c>
      <c r="F374" s="185">
        <f t="shared" si="53"/>
        <v>4000</v>
      </c>
      <c r="G374" s="185">
        <f t="shared" si="57"/>
        <v>8500</v>
      </c>
      <c r="H374" s="185">
        <f t="shared" si="54"/>
        <v>38180</v>
      </c>
      <c r="I374" s="185">
        <f t="shared" si="55"/>
        <v>4387.6000000000004</v>
      </c>
      <c r="J374" s="195">
        <f t="shared" si="58"/>
        <v>0.11999999999999697</v>
      </c>
      <c r="K374" s="185" t="str">
        <f t="shared" si="59"/>
        <v/>
      </c>
    </row>
    <row r="375" spans="2:11" x14ac:dyDescent="0.25">
      <c r="B375" s="185">
        <f t="shared" si="56"/>
        <v>42000</v>
      </c>
      <c r="C375" s="185">
        <f t="shared" si="50"/>
        <v>52000</v>
      </c>
      <c r="D375" s="185">
        <f t="shared" si="51"/>
        <v>47000</v>
      </c>
      <c r="E375" s="185">
        <f t="shared" si="52"/>
        <v>4500</v>
      </c>
      <c r="F375" s="185">
        <f t="shared" si="53"/>
        <v>4000</v>
      </c>
      <c r="G375" s="185">
        <f t="shared" si="57"/>
        <v>8500</v>
      </c>
      <c r="H375" s="185">
        <f t="shared" si="54"/>
        <v>38300</v>
      </c>
      <c r="I375" s="185">
        <f t="shared" si="55"/>
        <v>4402</v>
      </c>
      <c r="J375" s="195">
        <f t="shared" si="58"/>
        <v>0.11999999999999697</v>
      </c>
      <c r="K375" s="185" t="str">
        <f t="shared" si="59"/>
        <v/>
      </c>
    </row>
    <row r="376" spans="2:11" x14ac:dyDescent="0.25">
      <c r="B376" s="185">
        <f t="shared" si="56"/>
        <v>42120</v>
      </c>
      <c r="C376" s="185">
        <f t="shared" si="50"/>
        <v>52120</v>
      </c>
      <c r="D376" s="185">
        <f t="shared" si="51"/>
        <v>47120</v>
      </c>
      <c r="E376" s="185">
        <f t="shared" si="52"/>
        <v>4500</v>
      </c>
      <c r="F376" s="185">
        <f t="shared" si="53"/>
        <v>4000</v>
      </c>
      <c r="G376" s="185">
        <f t="shared" si="57"/>
        <v>8500</v>
      </c>
      <c r="H376" s="185">
        <f t="shared" si="54"/>
        <v>38420</v>
      </c>
      <c r="I376" s="185">
        <f t="shared" si="55"/>
        <v>4416.3999999999996</v>
      </c>
      <c r="J376" s="195">
        <f t="shared" si="58"/>
        <v>0.11999999999999697</v>
      </c>
      <c r="K376" s="185" t="str">
        <f t="shared" si="59"/>
        <v/>
      </c>
    </row>
    <row r="377" spans="2:11" x14ac:dyDescent="0.25">
      <c r="B377" s="185">
        <f t="shared" si="56"/>
        <v>42240</v>
      </c>
      <c r="C377" s="185">
        <f t="shared" si="50"/>
        <v>52240</v>
      </c>
      <c r="D377" s="185">
        <f t="shared" si="51"/>
        <v>47240</v>
      </c>
      <c r="E377" s="185">
        <f t="shared" si="52"/>
        <v>4500</v>
      </c>
      <c r="F377" s="185">
        <f t="shared" si="53"/>
        <v>4000</v>
      </c>
      <c r="G377" s="185">
        <f t="shared" si="57"/>
        <v>8500</v>
      </c>
      <c r="H377" s="185">
        <f t="shared" si="54"/>
        <v>38540</v>
      </c>
      <c r="I377" s="185">
        <f t="shared" si="55"/>
        <v>4430.7999999999993</v>
      </c>
      <c r="J377" s="195">
        <f t="shared" si="58"/>
        <v>0.12000000000000455</v>
      </c>
      <c r="K377" s="185" t="str">
        <f t="shared" si="59"/>
        <v/>
      </c>
    </row>
    <row r="378" spans="2:11" x14ac:dyDescent="0.25">
      <c r="B378" s="185">
        <f t="shared" si="56"/>
        <v>42360</v>
      </c>
      <c r="C378" s="185">
        <f t="shared" si="50"/>
        <v>52360</v>
      </c>
      <c r="D378" s="185">
        <f t="shared" si="51"/>
        <v>47360</v>
      </c>
      <c r="E378" s="185">
        <f t="shared" si="52"/>
        <v>4500</v>
      </c>
      <c r="F378" s="185">
        <f t="shared" si="53"/>
        <v>4000</v>
      </c>
      <c r="G378" s="185">
        <f t="shared" si="57"/>
        <v>8500</v>
      </c>
      <c r="H378" s="185">
        <f t="shared" si="54"/>
        <v>38660</v>
      </c>
      <c r="I378" s="185">
        <f t="shared" si="55"/>
        <v>4445.2</v>
      </c>
      <c r="J378" s="195">
        <f t="shared" si="58"/>
        <v>0.12000000000000455</v>
      </c>
      <c r="K378" s="185" t="str">
        <f t="shared" si="59"/>
        <v/>
      </c>
    </row>
    <row r="379" spans="2:11" x14ac:dyDescent="0.25">
      <c r="B379" s="185">
        <f t="shared" si="56"/>
        <v>42480</v>
      </c>
      <c r="C379" s="185">
        <f t="shared" si="50"/>
        <v>52480</v>
      </c>
      <c r="D379" s="185">
        <f t="shared" si="51"/>
        <v>47480</v>
      </c>
      <c r="E379" s="185">
        <f t="shared" si="52"/>
        <v>4500</v>
      </c>
      <c r="F379" s="185">
        <f t="shared" si="53"/>
        <v>4000</v>
      </c>
      <c r="G379" s="185">
        <f t="shared" si="57"/>
        <v>8500</v>
      </c>
      <c r="H379" s="185">
        <f t="shared" si="54"/>
        <v>38780</v>
      </c>
      <c r="I379" s="185">
        <f t="shared" si="55"/>
        <v>4459.6000000000004</v>
      </c>
      <c r="J379" s="195">
        <f t="shared" si="58"/>
        <v>0.11999999999999697</v>
      </c>
      <c r="K379" s="185" t="str">
        <f t="shared" si="59"/>
        <v/>
      </c>
    </row>
    <row r="380" spans="2:11" x14ac:dyDescent="0.25">
      <c r="B380" s="185">
        <f t="shared" si="56"/>
        <v>42600</v>
      </c>
      <c r="C380" s="185">
        <f t="shared" si="50"/>
        <v>52600</v>
      </c>
      <c r="D380" s="185">
        <f t="shared" si="51"/>
        <v>47600</v>
      </c>
      <c r="E380" s="185">
        <f t="shared" si="52"/>
        <v>4500</v>
      </c>
      <c r="F380" s="185">
        <f t="shared" si="53"/>
        <v>4000</v>
      </c>
      <c r="G380" s="185">
        <f t="shared" si="57"/>
        <v>8500</v>
      </c>
      <c r="H380" s="185">
        <f t="shared" si="54"/>
        <v>38900</v>
      </c>
      <c r="I380" s="185">
        <f t="shared" si="55"/>
        <v>4474</v>
      </c>
      <c r="J380" s="195">
        <f t="shared" si="58"/>
        <v>0.11999999999999697</v>
      </c>
      <c r="K380" s="185" t="str">
        <f t="shared" si="59"/>
        <v/>
      </c>
    </row>
    <row r="381" spans="2:11" x14ac:dyDescent="0.25">
      <c r="B381" s="185">
        <f t="shared" si="56"/>
        <v>42720</v>
      </c>
      <c r="C381" s="185">
        <f t="shared" si="50"/>
        <v>52720</v>
      </c>
      <c r="D381" s="185">
        <f t="shared" si="51"/>
        <v>47720</v>
      </c>
      <c r="E381" s="185">
        <f t="shared" si="52"/>
        <v>4500</v>
      </c>
      <c r="F381" s="185">
        <f t="shared" si="53"/>
        <v>4000</v>
      </c>
      <c r="G381" s="185">
        <f t="shared" si="57"/>
        <v>8500</v>
      </c>
      <c r="H381" s="185">
        <f t="shared" si="54"/>
        <v>39020</v>
      </c>
      <c r="I381" s="185">
        <f t="shared" si="55"/>
        <v>4488.3999999999996</v>
      </c>
      <c r="J381" s="195">
        <f t="shared" si="58"/>
        <v>0.11999999999999697</v>
      </c>
      <c r="K381" s="185" t="str">
        <f t="shared" si="59"/>
        <v/>
      </c>
    </row>
    <row r="382" spans="2:11" x14ac:dyDescent="0.25">
      <c r="B382" s="185">
        <f t="shared" si="56"/>
        <v>42840</v>
      </c>
      <c r="C382" s="185">
        <f t="shared" si="50"/>
        <v>52840</v>
      </c>
      <c r="D382" s="185">
        <f t="shared" si="51"/>
        <v>47840</v>
      </c>
      <c r="E382" s="185">
        <f t="shared" si="52"/>
        <v>4500</v>
      </c>
      <c r="F382" s="185">
        <f t="shared" si="53"/>
        <v>4000</v>
      </c>
      <c r="G382" s="185">
        <f t="shared" si="57"/>
        <v>8500</v>
      </c>
      <c r="H382" s="185">
        <f t="shared" si="54"/>
        <v>39140</v>
      </c>
      <c r="I382" s="185">
        <f t="shared" si="55"/>
        <v>4502.7999999999993</v>
      </c>
      <c r="J382" s="195">
        <f t="shared" si="58"/>
        <v>0.12000000000000455</v>
      </c>
      <c r="K382" s="185" t="str">
        <f t="shared" si="59"/>
        <v/>
      </c>
    </row>
    <row r="383" spans="2:11" x14ac:dyDescent="0.25">
      <c r="B383" s="185">
        <f t="shared" si="56"/>
        <v>42960</v>
      </c>
      <c r="C383" s="185">
        <f t="shared" si="50"/>
        <v>52960</v>
      </c>
      <c r="D383" s="185">
        <f t="shared" si="51"/>
        <v>47960</v>
      </c>
      <c r="E383" s="185">
        <f t="shared" si="52"/>
        <v>4500</v>
      </c>
      <c r="F383" s="185">
        <f t="shared" si="53"/>
        <v>4000</v>
      </c>
      <c r="G383" s="185">
        <f t="shared" si="57"/>
        <v>8500</v>
      </c>
      <c r="H383" s="185">
        <f t="shared" si="54"/>
        <v>39260</v>
      </c>
      <c r="I383" s="185">
        <f t="shared" si="55"/>
        <v>4517.2</v>
      </c>
      <c r="J383" s="195">
        <f t="shared" si="58"/>
        <v>0.12000000000000455</v>
      </c>
      <c r="K383" s="185" t="str">
        <f t="shared" si="59"/>
        <v/>
      </c>
    </row>
    <row r="384" spans="2:11" x14ac:dyDescent="0.25">
      <c r="B384" s="185">
        <f t="shared" si="56"/>
        <v>43080</v>
      </c>
      <c r="C384" s="185">
        <f t="shared" si="50"/>
        <v>53080</v>
      </c>
      <c r="D384" s="185">
        <f t="shared" si="51"/>
        <v>48080</v>
      </c>
      <c r="E384" s="185">
        <f t="shared" si="52"/>
        <v>4500</v>
      </c>
      <c r="F384" s="185">
        <f t="shared" si="53"/>
        <v>4000</v>
      </c>
      <c r="G384" s="185">
        <f t="shared" si="57"/>
        <v>8500</v>
      </c>
      <c r="H384" s="185">
        <f t="shared" si="54"/>
        <v>39380</v>
      </c>
      <c r="I384" s="185">
        <f t="shared" si="55"/>
        <v>4531.6000000000004</v>
      </c>
      <c r="J384" s="195">
        <f t="shared" si="58"/>
        <v>0.14083333333333031</v>
      </c>
      <c r="K384" s="185" t="str">
        <f t="shared" si="59"/>
        <v/>
      </c>
    </row>
    <row r="385" spans="2:11" x14ac:dyDescent="0.25">
      <c r="B385" s="185">
        <f t="shared" si="56"/>
        <v>43200</v>
      </c>
      <c r="C385" s="185">
        <f t="shared" si="50"/>
        <v>53200</v>
      </c>
      <c r="D385" s="185">
        <f t="shared" si="51"/>
        <v>48200</v>
      </c>
      <c r="E385" s="185">
        <f t="shared" si="52"/>
        <v>4500</v>
      </c>
      <c r="F385" s="185">
        <f t="shared" si="53"/>
        <v>4000</v>
      </c>
      <c r="G385" s="185">
        <f t="shared" si="57"/>
        <v>8500</v>
      </c>
      <c r="H385" s="185">
        <f t="shared" si="54"/>
        <v>39500</v>
      </c>
      <c r="I385" s="185">
        <f t="shared" si="55"/>
        <v>4548.5</v>
      </c>
      <c r="J385" s="195">
        <f t="shared" si="58"/>
        <v>0.21999999999999698</v>
      </c>
      <c r="K385" s="185" t="str">
        <f t="shared" si="59"/>
        <v/>
      </c>
    </row>
    <row r="386" spans="2:11" x14ac:dyDescent="0.25">
      <c r="B386" s="185">
        <f t="shared" si="56"/>
        <v>43320</v>
      </c>
      <c r="C386" s="185">
        <f t="shared" si="50"/>
        <v>53320</v>
      </c>
      <c r="D386" s="185">
        <f t="shared" si="51"/>
        <v>48320</v>
      </c>
      <c r="E386" s="185">
        <f t="shared" si="52"/>
        <v>4500</v>
      </c>
      <c r="F386" s="185">
        <f t="shared" si="53"/>
        <v>4000</v>
      </c>
      <c r="G386" s="185">
        <f t="shared" si="57"/>
        <v>8500</v>
      </c>
      <c r="H386" s="185">
        <f t="shared" si="54"/>
        <v>39620</v>
      </c>
      <c r="I386" s="185">
        <f t="shared" si="55"/>
        <v>4574.8999999999996</v>
      </c>
      <c r="J386" s="195">
        <f t="shared" si="58"/>
        <v>0.22000000000000455</v>
      </c>
      <c r="K386" s="185" t="str">
        <f t="shared" si="59"/>
        <v/>
      </c>
    </row>
    <row r="387" spans="2:11" x14ac:dyDescent="0.25">
      <c r="B387" s="185">
        <f t="shared" si="56"/>
        <v>43440</v>
      </c>
      <c r="C387" s="185">
        <f t="shared" si="50"/>
        <v>53440</v>
      </c>
      <c r="D387" s="185">
        <f t="shared" si="51"/>
        <v>48440</v>
      </c>
      <c r="E387" s="185">
        <f t="shared" si="52"/>
        <v>4500</v>
      </c>
      <c r="F387" s="185">
        <f t="shared" si="53"/>
        <v>4000</v>
      </c>
      <c r="G387" s="185">
        <f t="shared" si="57"/>
        <v>8500</v>
      </c>
      <c r="H387" s="185">
        <f t="shared" si="54"/>
        <v>39740</v>
      </c>
      <c r="I387" s="185">
        <f t="shared" si="55"/>
        <v>4601.3</v>
      </c>
      <c r="J387" s="195">
        <f t="shared" si="58"/>
        <v>0.21999999999999698</v>
      </c>
      <c r="K387" s="185" t="str">
        <f t="shared" si="59"/>
        <v/>
      </c>
    </row>
    <row r="388" spans="2:11" x14ac:dyDescent="0.25">
      <c r="B388" s="185">
        <f t="shared" si="56"/>
        <v>43560</v>
      </c>
      <c r="C388" s="185">
        <f t="shared" si="50"/>
        <v>53560</v>
      </c>
      <c r="D388" s="185">
        <f t="shared" si="51"/>
        <v>48560</v>
      </c>
      <c r="E388" s="185">
        <f t="shared" si="52"/>
        <v>4500</v>
      </c>
      <c r="F388" s="185">
        <f t="shared" si="53"/>
        <v>4000</v>
      </c>
      <c r="G388" s="185">
        <f t="shared" si="57"/>
        <v>8500</v>
      </c>
      <c r="H388" s="185">
        <f t="shared" si="54"/>
        <v>39860</v>
      </c>
      <c r="I388" s="185">
        <f t="shared" si="55"/>
        <v>4627.7</v>
      </c>
      <c r="J388" s="195">
        <f t="shared" si="58"/>
        <v>0.22000000000000455</v>
      </c>
      <c r="K388" s="185" t="str">
        <f t="shared" si="59"/>
        <v/>
      </c>
    </row>
    <row r="389" spans="2:11" x14ac:dyDescent="0.25">
      <c r="B389" s="185">
        <f t="shared" si="56"/>
        <v>43680</v>
      </c>
      <c r="C389" s="185">
        <f t="shared" si="50"/>
        <v>53680</v>
      </c>
      <c r="D389" s="185">
        <f t="shared" si="51"/>
        <v>48680</v>
      </c>
      <c r="E389" s="185">
        <f t="shared" si="52"/>
        <v>4500</v>
      </c>
      <c r="F389" s="185">
        <f t="shared" si="53"/>
        <v>4000</v>
      </c>
      <c r="G389" s="185">
        <f t="shared" si="57"/>
        <v>8500</v>
      </c>
      <c r="H389" s="185">
        <f t="shared" si="54"/>
        <v>39980</v>
      </c>
      <c r="I389" s="185">
        <f t="shared" si="55"/>
        <v>4654.1000000000004</v>
      </c>
      <c r="J389" s="195">
        <f t="shared" si="58"/>
        <v>0.21999999999999698</v>
      </c>
      <c r="K389" s="185" t="str">
        <f t="shared" si="59"/>
        <v/>
      </c>
    </row>
    <row r="390" spans="2:11" x14ac:dyDescent="0.25">
      <c r="B390" s="185">
        <f t="shared" si="56"/>
        <v>43800</v>
      </c>
      <c r="C390" s="185">
        <f t="shared" si="50"/>
        <v>53800</v>
      </c>
      <c r="D390" s="185">
        <f t="shared" si="51"/>
        <v>48800</v>
      </c>
      <c r="E390" s="185">
        <f t="shared" si="52"/>
        <v>4500</v>
      </c>
      <c r="F390" s="185">
        <f t="shared" si="53"/>
        <v>4000</v>
      </c>
      <c r="G390" s="185">
        <f t="shared" si="57"/>
        <v>8500</v>
      </c>
      <c r="H390" s="185">
        <f t="shared" si="54"/>
        <v>40100</v>
      </c>
      <c r="I390" s="185">
        <f t="shared" si="55"/>
        <v>4680.5</v>
      </c>
      <c r="J390" s="195">
        <f t="shared" si="58"/>
        <v>0.21999999999999698</v>
      </c>
      <c r="K390" s="185" t="str">
        <f t="shared" si="59"/>
        <v/>
      </c>
    </row>
    <row r="391" spans="2:11" x14ac:dyDescent="0.25">
      <c r="B391" s="185">
        <f t="shared" si="56"/>
        <v>43920</v>
      </c>
      <c r="C391" s="185">
        <f t="shared" si="50"/>
        <v>53920</v>
      </c>
      <c r="D391" s="185">
        <f t="shared" si="51"/>
        <v>48920</v>
      </c>
      <c r="E391" s="185">
        <f t="shared" si="52"/>
        <v>4500</v>
      </c>
      <c r="F391" s="185">
        <f t="shared" si="53"/>
        <v>4000</v>
      </c>
      <c r="G391" s="185">
        <f t="shared" si="57"/>
        <v>8500</v>
      </c>
      <c r="H391" s="185">
        <f t="shared" si="54"/>
        <v>40220</v>
      </c>
      <c r="I391" s="185">
        <f t="shared" si="55"/>
        <v>4706.8999999999996</v>
      </c>
      <c r="J391" s="195">
        <f t="shared" si="58"/>
        <v>0.22000000000000455</v>
      </c>
      <c r="K391" s="185" t="str">
        <f t="shared" si="59"/>
        <v/>
      </c>
    </row>
    <row r="392" spans="2:11" x14ac:dyDescent="0.25">
      <c r="B392" s="185">
        <f t="shared" si="56"/>
        <v>44040</v>
      </c>
      <c r="C392" s="185">
        <f t="shared" si="50"/>
        <v>54040</v>
      </c>
      <c r="D392" s="185">
        <f t="shared" si="51"/>
        <v>49040</v>
      </c>
      <c r="E392" s="185">
        <f t="shared" si="52"/>
        <v>4500</v>
      </c>
      <c r="F392" s="185">
        <f t="shared" si="53"/>
        <v>4000</v>
      </c>
      <c r="G392" s="185">
        <f t="shared" si="57"/>
        <v>8500</v>
      </c>
      <c r="H392" s="185">
        <f t="shared" si="54"/>
        <v>40340</v>
      </c>
      <c r="I392" s="185">
        <f t="shared" si="55"/>
        <v>4733.3</v>
      </c>
      <c r="J392" s="195">
        <f t="shared" si="58"/>
        <v>0.21999999999999698</v>
      </c>
      <c r="K392" s="185" t="str">
        <f t="shared" si="59"/>
        <v/>
      </c>
    </row>
    <row r="393" spans="2:11" x14ac:dyDescent="0.25">
      <c r="B393" s="185">
        <f t="shared" si="56"/>
        <v>44160</v>
      </c>
      <c r="C393" s="185">
        <f t="shared" si="50"/>
        <v>54160</v>
      </c>
      <c r="D393" s="185">
        <f t="shared" si="51"/>
        <v>49160</v>
      </c>
      <c r="E393" s="185">
        <f t="shared" si="52"/>
        <v>4500</v>
      </c>
      <c r="F393" s="185">
        <f t="shared" si="53"/>
        <v>4000</v>
      </c>
      <c r="G393" s="185">
        <f t="shared" si="57"/>
        <v>8500</v>
      </c>
      <c r="H393" s="185">
        <f t="shared" si="54"/>
        <v>40460</v>
      </c>
      <c r="I393" s="185">
        <f t="shared" si="55"/>
        <v>4759.7</v>
      </c>
      <c r="J393" s="195">
        <f t="shared" si="58"/>
        <v>0.22000000000000455</v>
      </c>
      <c r="K393" s="185" t="str">
        <f t="shared" si="59"/>
        <v/>
      </c>
    </row>
    <row r="394" spans="2:11" x14ac:dyDescent="0.25">
      <c r="B394" s="185">
        <f t="shared" si="56"/>
        <v>44280</v>
      </c>
      <c r="C394" s="185">
        <f t="shared" si="50"/>
        <v>54280</v>
      </c>
      <c r="D394" s="185">
        <f t="shared" si="51"/>
        <v>49280</v>
      </c>
      <c r="E394" s="185">
        <f t="shared" si="52"/>
        <v>4500</v>
      </c>
      <c r="F394" s="185">
        <f t="shared" si="53"/>
        <v>4000</v>
      </c>
      <c r="G394" s="185">
        <f t="shared" si="57"/>
        <v>8500</v>
      </c>
      <c r="H394" s="185">
        <f t="shared" si="54"/>
        <v>40580</v>
      </c>
      <c r="I394" s="185">
        <f t="shared" si="55"/>
        <v>4786.1000000000004</v>
      </c>
      <c r="J394" s="195">
        <f t="shared" si="58"/>
        <v>0.21999999999999698</v>
      </c>
      <c r="K394" s="185" t="str">
        <f t="shared" si="59"/>
        <v/>
      </c>
    </row>
    <row r="395" spans="2:11" x14ac:dyDescent="0.25">
      <c r="B395" s="185">
        <f t="shared" si="56"/>
        <v>44400</v>
      </c>
      <c r="C395" s="185">
        <f t="shared" si="50"/>
        <v>54400</v>
      </c>
      <c r="D395" s="185">
        <f t="shared" si="51"/>
        <v>49400</v>
      </c>
      <c r="E395" s="185">
        <f t="shared" si="52"/>
        <v>4500</v>
      </c>
      <c r="F395" s="185">
        <f t="shared" si="53"/>
        <v>4000</v>
      </c>
      <c r="G395" s="185">
        <f t="shared" si="57"/>
        <v>8500</v>
      </c>
      <c r="H395" s="185">
        <f t="shared" si="54"/>
        <v>40700</v>
      </c>
      <c r="I395" s="185">
        <f t="shared" si="55"/>
        <v>4812.5</v>
      </c>
      <c r="J395" s="195">
        <f t="shared" si="58"/>
        <v>0.21999999999999698</v>
      </c>
      <c r="K395" s="185" t="str">
        <f t="shared" si="59"/>
        <v/>
      </c>
    </row>
    <row r="396" spans="2:11" x14ac:dyDescent="0.25">
      <c r="B396" s="185">
        <f t="shared" si="56"/>
        <v>44520</v>
      </c>
      <c r="C396" s="185">
        <f t="shared" si="50"/>
        <v>54520</v>
      </c>
      <c r="D396" s="185">
        <f t="shared" si="51"/>
        <v>49520</v>
      </c>
      <c r="E396" s="185">
        <f t="shared" si="52"/>
        <v>4500</v>
      </c>
      <c r="F396" s="185">
        <f t="shared" si="53"/>
        <v>4000</v>
      </c>
      <c r="G396" s="185">
        <f t="shared" si="57"/>
        <v>8500</v>
      </c>
      <c r="H396" s="185">
        <f t="shared" si="54"/>
        <v>40820</v>
      </c>
      <c r="I396" s="185">
        <f t="shared" si="55"/>
        <v>4838.8999999999996</v>
      </c>
      <c r="J396" s="195">
        <f t="shared" si="58"/>
        <v>0.22000000000000455</v>
      </c>
      <c r="K396" s="185" t="str">
        <f t="shared" si="59"/>
        <v/>
      </c>
    </row>
    <row r="397" spans="2:11" x14ac:dyDescent="0.25">
      <c r="B397" s="185">
        <f t="shared" si="56"/>
        <v>44640</v>
      </c>
      <c r="C397" s="185">
        <f t="shared" si="50"/>
        <v>54640</v>
      </c>
      <c r="D397" s="185">
        <f t="shared" si="51"/>
        <v>49640</v>
      </c>
      <c r="E397" s="185">
        <f t="shared" si="52"/>
        <v>4500</v>
      </c>
      <c r="F397" s="185">
        <f t="shared" si="53"/>
        <v>4000</v>
      </c>
      <c r="G397" s="185">
        <f t="shared" si="57"/>
        <v>8500</v>
      </c>
      <c r="H397" s="185">
        <f t="shared" si="54"/>
        <v>40940</v>
      </c>
      <c r="I397" s="185">
        <f t="shared" si="55"/>
        <v>4865.3</v>
      </c>
      <c r="J397" s="195">
        <f t="shared" si="58"/>
        <v>0.21999999999999698</v>
      </c>
      <c r="K397" s="185" t="str">
        <f t="shared" si="59"/>
        <v/>
      </c>
    </row>
    <row r="398" spans="2:11" x14ac:dyDescent="0.25">
      <c r="B398" s="185">
        <f t="shared" si="56"/>
        <v>44760</v>
      </c>
      <c r="C398" s="185">
        <f t="shared" si="50"/>
        <v>54760</v>
      </c>
      <c r="D398" s="185">
        <f t="shared" si="51"/>
        <v>49760</v>
      </c>
      <c r="E398" s="185">
        <f t="shared" si="52"/>
        <v>4500</v>
      </c>
      <c r="F398" s="185">
        <f t="shared" si="53"/>
        <v>4000</v>
      </c>
      <c r="G398" s="185">
        <f t="shared" si="57"/>
        <v>8500</v>
      </c>
      <c r="H398" s="185">
        <f t="shared" si="54"/>
        <v>41060</v>
      </c>
      <c r="I398" s="185">
        <f t="shared" si="55"/>
        <v>4891.7</v>
      </c>
      <c r="J398" s="195">
        <f t="shared" si="58"/>
        <v>0.22000000000000455</v>
      </c>
      <c r="K398" s="185" t="str">
        <f t="shared" si="59"/>
        <v/>
      </c>
    </row>
    <row r="399" spans="2:11" x14ac:dyDescent="0.25">
      <c r="B399" s="185">
        <f t="shared" si="56"/>
        <v>44880</v>
      </c>
      <c r="C399" s="185">
        <f t="shared" si="50"/>
        <v>54880</v>
      </c>
      <c r="D399" s="185">
        <f t="shared" si="51"/>
        <v>49880</v>
      </c>
      <c r="E399" s="185">
        <f t="shared" si="52"/>
        <v>4500</v>
      </c>
      <c r="F399" s="185">
        <f t="shared" si="53"/>
        <v>4000</v>
      </c>
      <c r="G399" s="185">
        <f t="shared" si="57"/>
        <v>8500</v>
      </c>
      <c r="H399" s="185">
        <f t="shared" si="54"/>
        <v>41180</v>
      </c>
      <c r="I399" s="185">
        <f t="shared" si="55"/>
        <v>4918.1000000000004</v>
      </c>
      <c r="J399" s="195">
        <f t="shared" si="58"/>
        <v>0.21999999999999698</v>
      </c>
      <c r="K399" s="185" t="str">
        <f t="shared" si="59"/>
        <v/>
      </c>
    </row>
    <row r="400" spans="2:11" x14ac:dyDescent="0.25">
      <c r="B400" s="185">
        <f t="shared" si="56"/>
        <v>45000</v>
      </c>
      <c r="C400" s="185">
        <f t="shared" si="50"/>
        <v>55000</v>
      </c>
      <c r="D400" s="185">
        <f t="shared" si="51"/>
        <v>50000</v>
      </c>
      <c r="E400" s="185">
        <f t="shared" si="52"/>
        <v>4500</v>
      </c>
      <c r="F400" s="185">
        <f t="shared" si="53"/>
        <v>4000</v>
      </c>
      <c r="G400" s="185">
        <f t="shared" si="57"/>
        <v>8500</v>
      </c>
      <c r="H400" s="185">
        <f t="shared" si="54"/>
        <v>41300</v>
      </c>
      <c r="I400" s="185">
        <f t="shared" si="55"/>
        <v>4944.5</v>
      </c>
      <c r="J400" s="195">
        <f t="shared" si="58"/>
        <v>0.21999999999999698</v>
      </c>
      <c r="K400" s="185" t="str">
        <f t="shared" si="59"/>
        <v/>
      </c>
    </row>
    <row r="401" spans="2:11" x14ac:dyDescent="0.25">
      <c r="B401" s="185">
        <f t="shared" si="56"/>
        <v>45120</v>
      </c>
      <c r="C401" s="185">
        <f t="shared" si="50"/>
        <v>55120</v>
      </c>
      <c r="D401" s="185">
        <f t="shared" si="51"/>
        <v>50120</v>
      </c>
      <c r="E401" s="185">
        <f t="shared" si="52"/>
        <v>4500</v>
      </c>
      <c r="F401" s="185">
        <f t="shared" si="53"/>
        <v>4000</v>
      </c>
      <c r="G401" s="185">
        <f t="shared" si="57"/>
        <v>8500</v>
      </c>
      <c r="H401" s="185">
        <f t="shared" si="54"/>
        <v>41420</v>
      </c>
      <c r="I401" s="185">
        <f t="shared" si="55"/>
        <v>4970.8999999999996</v>
      </c>
      <c r="J401" s="195">
        <f t="shared" si="58"/>
        <v>0.22000000000000455</v>
      </c>
      <c r="K401" s="185" t="str">
        <f t="shared" si="59"/>
        <v/>
      </c>
    </row>
    <row r="402" spans="2:11" x14ac:dyDescent="0.25">
      <c r="B402" s="185">
        <f t="shared" si="56"/>
        <v>45240</v>
      </c>
      <c r="C402" s="185">
        <f t="shared" si="50"/>
        <v>55240</v>
      </c>
      <c r="D402" s="185">
        <f t="shared" si="51"/>
        <v>50240</v>
      </c>
      <c r="E402" s="185">
        <f t="shared" si="52"/>
        <v>4500</v>
      </c>
      <c r="F402" s="185">
        <f t="shared" si="53"/>
        <v>4000</v>
      </c>
      <c r="G402" s="185">
        <f t="shared" si="57"/>
        <v>8500</v>
      </c>
      <c r="H402" s="185">
        <f t="shared" si="54"/>
        <v>41540</v>
      </c>
      <c r="I402" s="185">
        <f t="shared" si="55"/>
        <v>4997.3</v>
      </c>
      <c r="J402" s="195">
        <f t="shared" si="58"/>
        <v>0.21999999999999698</v>
      </c>
      <c r="K402" s="185" t="str">
        <f t="shared" si="59"/>
        <v/>
      </c>
    </row>
    <row r="403" spans="2:11" x14ac:dyDescent="0.25">
      <c r="B403" s="185">
        <f t="shared" si="56"/>
        <v>45360</v>
      </c>
      <c r="C403" s="185">
        <f t="shared" si="50"/>
        <v>55360</v>
      </c>
      <c r="D403" s="185">
        <f t="shared" si="51"/>
        <v>50360</v>
      </c>
      <c r="E403" s="185">
        <f t="shared" si="52"/>
        <v>4500</v>
      </c>
      <c r="F403" s="185">
        <f t="shared" si="53"/>
        <v>4000</v>
      </c>
      <c r="G403" s="185">
        <f t="shared" si="57"/>
        <v>8500</v>
      </c>
      <c r="H403" s="185">
        <f t="shared" si="54"/>
        <v>41660</v>
      </c>
      <c r="I403" s="185">
        <f t="shared" si="55"/>
        <v>5023.7</v>
      </c>
      <c r="J403" s="195">
        <f t="shared" si="58"/>
        <v>0.22000000000000455</v>
      </c>
      <c r="K403" s="185" t="str">
        <f t="shared" si="59"/>
        <v/>
      </c>
    </row>
    <row r="404" spans="2:11" x14ac:dyDescent="0.25">
      <c r="B404" s="185">
        <f t="shared" si="56"/>
        <v>45480</v>
      </c>
      <c r="C404" s="185">
        <f t="shared" si="50"/>
        <v>55480</v>
      </c>
      <c r="D404" s="185">
        <f t="shared" si="51"/>
        <v>50480</v>
      </c>
      <c r="E404" s="185">
        <f t="shared" si="52"/>
        <v>4500</v>
      </c>
      <c r="F404" s="185">
        <f t="shared" si="53"/>
        <v>4000</v>
      </c>
      <c r="G404" s="185">
        <f t="shared" si="57"/>
        <v>8500</v>
      </c>
      <c r="H404" s="185">
        <f t="shared" si="54"/>
        <v>41780</v>
      </c>
      <c r="I404" s="185">
        <f t="shared" si="55"/>
        <v>5050.1000000000004</v>
      </c>
      <c r="J404" s="195">
        <f t="shared" si="58"/>
        <v>0.21999999999999698</v>
      </c>
      <c r="K404" s="185" t="str">
        <f t="shared" si="59"/>
        <v/>
      </c>
    </row>
    <row r="405" spans="2:11" x14ac:dyDescent="0.25">
      <c r="B405" s="185">
        <f t="shared" si="56"/>
        <v>45600</v>
      </c>
      <c r="C405" s="185">
        <f t="shared" si="50"/>
        <v>55600</v>
      </c>
      <c r="D405" s="185">
        <f t="shared" si="51"/>
        <v>50600</v>
      </c>
      <c r="E405" s="185">
        <f t="shared" si="52"/>
        <v>4500</v>
      </c>
      <c r="F405" s="185">
        <f t="shared" si="53"/>
        <v>4000</v>
      </c>
      <c r="G405" s="185">
        <f t="shared" si="57"/>
        <v>8500</v>
      </c>
      <c r="H405" s="185">
        <f t="shared" si="54"/>
        <v>41900</v>
      </c>
      <c r="I405" s="185">
        <f t="shared" si="55"/>
        <v>5076.5</v>
      </c>
      <c r="J405" s="195">
        <f t="shared" si="58"/>
        <v>0.21999999999999698</v>
      </c>
      <c r="K405" s="185" t="str">
        <f t="shared" si="59"/>
        <v/>
      </c>
    </row>
    <row r="406" spans="2:11" x14ac:dyDescent="0.25">
      <c r="B406" s="185">
        <f t="shared" si="56"/>
        <v>45720</v>
      </c>
      <c r="C406" s="185">
        <f t="shared" si="50"/>
        <v>55720</v>
      </c>
      <c r="D406" s="185">
        <f t="shared" si="51"/>
        <v>50720</v>
      </c>
      <c r="E406" s="185">
        <f t="shared" si="52"/>
        <v>4500</v>
      </c>
      <c r="F406" s="185">
        <f t="shared" si="53"/>
        <v>4000</v>
      </c>
      <c r="G406" s="185">
        <f t="shared" si="57"/>
        <v>8500</v>
      </c>
      <c r="H406" s="185">
        <f t="shared" si="54"/>
        <v>42020</v>
      </c>
      <c r="I406" s="185">
        <f t="shared" si="55"/>
        <v>5102.8999999999996</v>
      </c>
      <c r="J406" s="195">
        <f t="shared" si="58"/>
        <v>0.22000000000000455</v>
      </c>
      <c r="K406" s="185" t="str">
        <f t="shared" si="59"/>
        <v/>
      </c>
    </row>
    <row r="407" spans="2:11" x14ac:dyDescent="0.25">
      <c r="B407" s="185">
        <f t="shared" si="56"/>
        <v>45840</v>
      </c>
      <c r="C407" s="185">
        <f t="shared" si="50"/>
        <v>55840</v>
      </c>
      <c r="D407" s="185">
        <f t="shared" si="51"/>
        <v>50840</v>
      </c>
      <c r="E407" s="185">
        <f t="shared" si="52"/>
        <v>4500</v>
      </c>
      <c r="F407" s="185">
        <f t="shared" si="53"/>
        <v>4000</v>
      </c>
      <c r="G407" s="185">
        <f t="shared" si="57"/>
        <v>8500</v>
      </c>
      <c r="H407" s="185">
        <f t="shared" si="54"/>
        <v>42140</v>
      </c>
      <c r="I407" s="185">
        <f t="shared" si="55"/>
        <v>5129.3</v>
      </c>
      <c r="J407" s="195">
        <f t="shared" si="58"/>
        <v>0.21999999999999698</v>
      </c>
      <c r="K407" s="185" t="str">
        <f t="shared" si="59"/>
        <v/>
      </c>
    </row>
    <row r="408" spans="2:11" x14ac:dyDescent="0.25">
      <c r="B408" s="185">
        <f t="shared" si="56"/>
        <v>45960</v>
      </c>
      <c r="C408" s="185">
        <f t="shared" si="50"/>
        <v>55960</v>
      </c>
      <c r="D408" s="185">
        <f t="shared" si="51"/>
        <v>50960</v>
      </c>
      <c r="E408" s="185">
        <f t="shared" si="52"/>
        <v>4500</v>
      </c>
      <c r="F408" s="185">
        <f t="shared" si="53"/>
        <v>4000</v>
      </c>
      <c r="G408" s="185">
        <f t="shared" si="57"/>
        <v>8500</v>
      </c>
      <c r="H408" s="185">
        <f t="shared" si="54"/>
        <v>42260</v>
      </c>
      <c r="I408" s="185">
        <f t="shared" si="55"/>
        <v>5155.7</v>
      </c>
      <c r="J408" s="195">
        <f t="shared" si="58"/>
        <v>0.22000000000000455</v>
      </c>
      <c r="K408" s="185" t="str">
        <f t="shared" si="59"/>
        <v/>
      </c>
    </row>
    <row r="409" spans="2:11" x14ac:dyDescent="0.25">
      <c r="B409" s="185">
        <f t="shared" si="56"/>
        <v>46080</v>
      </c>
      <c r="C409" s="185">
        <f t="shared" ref="C409:C472" si="60">B409+B$20</f>
        <v>56080</v>
      </c>
      <c r="D409" s="185">
        <f t="shared" ref="D409:D472" si="61">B$20/2+B409</f>
        <v>51080</v>
      </c>
      <c r="E409" s="185">
        <f t="shared" ref="E409:E472" si="62">MIN(50%*B$20,MAX(0,50%*MIN(Q$15-Q$14,D409-Q$14)))</f>
        <v>4500</v>
      </c>
      <c r="F409" s="185">
        <f t="shared" ref="F409:F472" si="63">MIN(85%*B$20-E409,85%*MAX(0,D409-Q$15))</f>
        <v>4000</v>
      </c>
      <c r="G409" s="185">
        <f t="shared" si="57"/>
        <v>8500</v>
      </c>
      <c r="H409" s="185">
        <f t="shared" ref="H409:H472" si="64">MAX(0,B409+G409-E$20-F$20)</f>
        <v>42380</v>
      </c>
      <c r="I409" s="185">
        <f t="shared" ref="I409:I472" si="65">IF(H409&gt;P$10,(H409-P$10)*O$10+Q$10,IF(H409&gt;P$9,(H409-P$9)*O$9+Q$9,IF(H409&gt;P$8,(H409-P$8)*O$8+Q$8,IF(H409&gt;P$7,(H409-P$7)*O$7+Q$7,IF(H409&gt;P$6,(H409-P$6)*O$6+Q$6,IF(H409&gt;P$5,(H409-P$5)*O$5+Q$5,(H409-P$4)*O$4+Q$4))))))</f>
        <v>5182.1000000000004</v>
      </c>
      <c r="J409" s="195">
        <f t="shared" si="58"/>
        <v>0.21999999999999698</v>
      </c>
      <c r="K409" s="185" t="str">
        <f t="shared" si="59"/>
        <v/>
      </c>
    </row>
    <row r="410" spans="2:11" x14ac:dyDescent="0.25">
      <c r="B410" s="185">
        <f t="shared" ref="B410:B473" si="66">B409+L$20</f>
        <v>46200</v>
      </c>
      <c r="C410" s="185">
        <f t="shared" si="60"/>
        <v>56200</v>
      </c>
      <c r="D410" s="185">
        <f t="shared" si="61"/>
        <v>51200</v>
      </c>
      <c r="E410" s="185">
        <f t="shared" si="62"/>
        <v>4500</v>
      </c>
      <c r="F410" s="185">
        <f t="shared" si="63"/>
        <v>4000</v>
      </c>
      <c r="G410" s="185">
        <f t="shared" ref="G410:G473" si="67">E410+F410</f>
        <v>8500</v>
      </c>
      <c r="H410" s="185">
        <f t="shared" si="64"/>
        <v>42500</v>
      </c>
      <c r="I410" s="185">
        <f t="shared" si="65"/>
        <v>5208.5</v>
      </c>
      <c r="J410" s="195">
        <f t="shared" ref="J410:J473" si="68">(I411-I410)/L$20</f>
        <v>0.21999999999999698</v>
      </c>
      <c r="K410" s="185" t="str">
        <f t="shared" ref="K410:K473" si="69">IF(C410=$O$20,I410,"")</f>
        <v/>
      </c>
    </row>
    <row r="411" spans="2:11" x14ac:dyDescent="0.25">
      <c r="B411" s="185">
        <f t="shared" si="66"/>
        <v>46320</v>
      </c>
      <c r="C411" s="185">
        <f t="shared" si="60"/>
        <v>56320</v>
      </c>
      <c r="D411" s="185">
        <f t="shared" si="61"/>
        <v>51320</v>
      </c>
      <c r="E411" s="185">
        <f t="shared" si="62"/>
        <v>4500</v>
      </c>
      <c r="F411" s="185">
        <f t="shared" si="63"/>
        <v>4000</v>
      </c>
      <c r="G411" s="185">
        <f t="shared" si="67"/>
        <v>8500</v>
      </c>
      <c r="H411" s="185">
        <f t="shared" si="64"/>
        <v>42620</v>
      </c>
      <c r="I411" s="185">
        <f t="shared" si="65"/>
        <v>5234.8999999999996</v>
      </c>
      <c r="J411" s="195">
        <f t="shared" si="68"/>
        <v>0.22000000000000455</v>
      </c>
      <c r="K411" s="185" t="str">
        <f t="shared" si="69"/>
        <v/>
      </c>
    </row>
    <row r="412" spans="2:11" x14ac:dyDescent="0.25">
      <c r="B412" s="185">
        <f t="shared" si="66"/>
        <v>46440</v>
      </c>
      <c r="C412" s="185">
        <f t="shared" si="60"/>
        <v>56440</v>
      </c>
      <c r="D412" s="185">
        <f t="shared" si="61"/>
        <v>51440</v>
      </c>
      <c r="E412" s="185">
        <f t="shared" si="62"/>
        <v>4500</v>
      </c>
      <c r="F412" s="185">
        <f t="shared" si="63"/>
        <v>4000</v>
      </c>
      <c r="G412" s="185">
        <f t="shared" si="67"/>
        <v>8500</v>
      </c>
      <c r="H412" s="185">
        <f t="shared" si="64"/>
        <v>42740</v>
      </c>
      <c r="I412" s="185">
        <f t="shared" si="65"/>
        <v>5261.3</v>
      </c>
      <c r="J412" s="195">
        <f t="shared" si="68"/>
        <v>0.21999999999999698</v>
      </c>
      <c r="K412" s="185" t="str">
        <f t="shared" si="69"/>
        <v/>
      </c>
    </row>
    <row r="413" spans="2:11" x14ac:dyDescent="0.25">
      <c r="B413" s="185">
        <f t="shared" si="66"/>
        <v>46560</v>
      </c>
      <c r="C413" s="185">
        <f t="shared" si="60"/>
        <v>56560</v>
      </c>
      <c r="D413" s="185">
        <f t="shared" si="61"/>
        <v>51560</v>
      </c>
      <c r="E413" s="185">
        <f t="shared" si="62"/>
        <v>4500</v>
      </c>
      <c r="F413" s="185">
        <f t="shared" si="63"/>
        <v>4000</v>
      </c>
      <c r="G413" s="185">
        <f t="shared" si="67"/>
        <v>8500</v>
      </c>
      <c r="H413" s="185">
        <f t="shared" si="64"/>
        <v>42860</v>
      </c>
      <c r="I413" s="185">
        <f t="shared" si="65"/>
        <v>5287.7</v>
      </c>
      <c r="J413" s="195">
        <f t="shared" si="68"/>
        <v>0.22000000000000455</v>
      </c>
      <c r="K413" s="185" t="str">
        <f t="shared" si="69"/>
        <v/>
      </c>
    </row>
    <row r="414" spans="2:11" x14ac:dyDescent="0.25">
      <c r="B414" s="185">
        <f t="shared" si="66"/>
        <v>46680</v>
      </c>
      <c r="C414" s="185">
        <f t="shared" si="60"/>
        <v>56680</v>
      </c>
      <c r="D414" s="185">
        <f t="shared" si="61"/>
        <v>51680</v>
      </c>
      <c r="E414" s="185">
        <f t="shared" si="62"/>
        <v>4500</v>
      </c>
      <c r="F414" s="185">
        <f t="shared" si="63"/>
        <v>4000</v>
      </c>
      <c r="G414" s="185">
        <f t="shared" si="67"/>
        <v>8500</v>
      </c>
      <c r="H414" s="185">
        <f t="shared" si="64"/>
        <v>42980</v>
      </c>
      <c r="I414" s="185">
        <f t="shared" si="65"/>
        <v>5314.1</v>
      </c>
      <c r="J414" s="195">
        <f t="shared" si="68"/>
        <v>0.21999999999999698</v>
      </c>
      <c r="K414" s="185" t="str">
        <f t="shared" si="69"/>
        <v/>
      </c>
    </row>
    <row r="415" spans="2:11" x14ac:dyDescent="0.25">
      <c r="B415" s="185">
        <f t="shared" si="66"/>
        <v>46800</v>
      </c>
      <c r="C415" s="185">
        <f t="shared" si="60"/>
        <v>56800</v>
      </c>
      <c r="D415" s="185">
        <f t="shared" si="61"/>
        <v>51800</v>
      </c>
      <c r="E415" s="185">
        <f t="shared" si="62"/>
        <v>4500</v>
      </c>
      <c r="F415" s="185">
        <f t="shared" si="63"/>
        <v>4000</v>
      </c>
      <c r="G415" s="185">
        <f t="shared" si="67"/>
        <v>8500</v>
      </c>
      <c r="H415" s="185">
        <f t="shared" si="64"/>
        <v>43100</v>
      </c>
      <c r="I415" s="185">
        <f t="shared" si="65"/>
        <v>5340.5</v>
      </c>
      <c r="J415" s="195">
        <f t="shared" si="68"/>
        <v>0.21999999999999698</v>
      </c>
      <c r="K415" s="185" t="str">
        <f t="shared" si="69"/>
        <v/>
      </c>
    </row>
    <row r="416" spans="2:11" x14ac:dyDescent="0.25">
      <c r="B416" s="185">
        <f t="shared" si="66"/>
        <v>46920</v>
      </c>
      <c r="C416" s="185">
        <f t="shared" si="60"/>
        <v>56920</v>
      </c>
      <c r="D416" s="185">
        <f t="shared" si="61"/>
        <v>51920</v>
      </c>
      <c r="E416" s="185">
        <f t="shared" si="62"/>
        <v>4500</v>
      </c>
      <c r="F416" s="185">
        <f t="shared" si="63"/>
        <v>4000</v>
      </c>
      <c r="G416" s="185">
        <f t="shared" si="67"/>
        <v>8500</v>
      </c>
      <c r="H416" s="185">
        <f t="shared" si="64"/>
        <v>43220</v>
      </c>
      <c r="I416" s="185">
        <f t="shared" si="65"/>
        <v>5366.9</v>
      </c>
      <c r="J416" s="195">
        <f t="shared" si="68"/>
        <v>0.22000000000000455</v>
      </c>
      <c r="K416" s="185" t="str">
        <f t="shared" si="69"/>
        <v/>
      </c>
    </row>
    <row r="417" spans="2:11" x14ac:dyDescent="0.25">
      <c r="B417" s="185">
        <f t="shared" si="66"/>
        <v>47040</v>
      </c>
      <c r="C417" s="185">
        <f t="shared" si="60"/>
        <v>57040</v>
      </c>
      <c r="D417" s="185">
        <f t="shared" si="61"/>
        <v>52040</v>
      </c>
      <c r="E417" s="185">
        <f t="shared" si="62"/>
        <v>4500</v>
      </c>
      <c r="F417" s="185">
        <f t="shared" si="63"/>
        <v>4000</v>
      </c>
      <c r="G417" s="185">
        <f t="shared" si="67"/>
        <v>8500</v>
      </c>
      <c r="H417" s="185">
        <f t="shared" si="64"/>
        <v>43340</v>
      </c>
      <c r="I417" s="185">
        <f t="shared" si="65"/>
        <v>5393.3</v>
      </c>
      <c r="J417" s="195">
        <f t="shared" si="68"/>
        <v>0.21999999999999698</v>
      </c>
      <c r="K417" s="185" t="str">
        <f t="shared" si="69"/>
        <v/>
      </c>
    </row>
    <row r="418" spans="2:11" x14ac:dyDescent="0.25">
      <c r="B418" s="185">
        <f t="shared" si="66"/>
        <v>47160</v>
      </c>
      <c r="C418" s="185">
        <f t="shared" si="60"/>
        <v>57160</v>
      </c>
      <c r="D418" s="185">
        <f t="shared" si="61"/>
        <v>52160</v>
      </c>
      <c r="E418" s="185">
        <f t="shared" si="62"/>
        <v>4500</v>
      </c>
      <c r="F418" s="185">
        <f t="shared" si="63"/>
        <v>4000</v>
      </c>
      <c r="G418" s="185">
        <f t="shared" si="67"/>
        <v>8500</v>
      </c>
      <c r="H418" s="185">
        <f t="shared" si="64"/>
        <v>43460</v>
      </c>
      <c r="I418" s="185">
        <f t="shared" si="65"/>
        <v>5419.7</v>
      </c>
      <c r="J418" s="195">
        <f t="shared" si="68"/>
        <v>0.22000000000000455</v>
      </c>
      <c r="K418" s="185" t="str">
        <f t="shared" si="69"/>
        <v/>
      </c>
    </row>
    <row r="419" spans="2:11" x14ac:dyDescent="0.25">
      <c r="B419" s="185">
        <f t="shared" si="66"/>
        <v>47280</v>
      </c>
      <c r="C419" s="185">
        <f t="shared" si="60"/>
        <v>57280</v>
      </c>
      <c r="D419" s="185">
        <f t="shared" si="61"/>
        <v>52280</v>
      </c>
      <c r="E419" s="185">
        <f t="shared" si="62"/>
        <v>4500</v>
      </c>
      <c r="F419" s="185">
        <f t="shared" si="63"/>
        <v>4000</v>
      </c>
      <c r="G419" s="185">
        <f t="shared" si="67"/>
        <v>8500</v>
      </c>
      <c r="H419" s="185">
        <f t="shared" si="64"/>
        <v>43580</v>
      </c>
      <c r="I419" s="185">
        <f t="shared" si="65"/>
        <v>5446.1</v>
      </c>
      <c r="J419" s="195">
        <f t="shared" si="68"/>
        <v>0.21999999999999698</v>
      </c>
      <c r="K419" s="185" t="str">
        <f t="shared" si="69"/>
        <v/>
      </c>
    </row>
    <row r="420" spans="2:11" x14ac:dyDescent="0.25">
      <c r="B420" s="185">
        <f t="shared" si="66"/>
        <v>47400</v>
      </c>
      <c r="C420" s="185">
        <f t="shared" si="60"/>
        <v>57400</v>
      </c>
      <c r="D420" s="185">
        <f t="shared" si="61"/>
        <v>52400</v>
      </c>
      <c r="E420" s="185">
        <f t="shared" si="62"/>
        <v>4500</v>
      </c>
      <c r="F420" s="185">
        <f t="shared" si="63"/>
        <v>4000</v>
      </c>
      <c r="G420" s="185">
        <f t="shared" si="67"/>
        <v>8500</v>
      </c>
      <c r="H420" s="185">
        <f t="shared" si="64"/>
        <v>43700</v>
      </c>
      <c r="I420" s="185">
        <f t="shared" si="65"/>
        <v>5472.5</v>
      </c>
      <c r="J420" s="195">
        <f t="shared" si="68"/>
        <v>0.21999999999999698</v>
      </c>
      <c r="K420" s="185" t="str">
        <f t="shared" si="69"/>
        <v/>
      </c>
    </row>
    <row r="421" spans="2:11" x14ac:dyDescent="0.25">
      <c r="B421" s="185">
        <f t="shared" si="66"/>
        <v>47520</v>
      </c>
      <c r="C421" s="185">
        <f t="shared" si="60"/>
        <v>57520</v>
      </c>
      <c r="D421" s="185">
        <f t="shared" si="61"/>
        <v>52520</v>
      </c>
      <c r="E421" s="185">
        <f t="shared" si="62"/>
        <v>4500</v>
      </c>
      <c r="F421" s="185">
        <f t="shared" si="63"/>
        <v>4000</v>
      </c>
      <c r="G421" s="185">
        <f t="shared" si="67"/>
        <v>8500</v>
      </c>
      <c r="H421" s="185">
        <f t="shared" si="64"/>
        <v>43820</v>
      </c>
      <c r="I421" s="185">
        <f t="shared" si="65"/>
        <v>5498.9</v>
      </c>
      <c r="J421" s="195">
        <f t="shared" si="68"/>
        <v>0.22000000000000455</v>
      </c>
      <c r="K421" s="185" t="str">
        <f t="shared" si="69"/>
        <v/>
      </c>
    </row>
    <row r="422" spans="2:11" x14ac:dyDescent="0.25">
      <c r="B422" s="185">
        <f t="shared" si="66"/>
        <v>47640</v>
      </c>
      <c r="C422" s="185">
        <f t="shared" si="60"/>
        <v>57640</v>
      </c>
      <c r="D422" s="185">
        <f t="shared" si="61"/>
        <v>52640</v>
      </c>
      <c r="E422" s="185">
        <f t="shared" si="62"/>
        <v>4500</v>
      </c>
      <c r="F422" s="185">
        <f t="shared" si="63"/>
        <v>4000</v>
      </c>
      <c r="G422" s="185">
        <f t="shared" si="67"/>
        <v>8500</v>
      </c>
      <c r="H422" s="185">
        <f t="shared" si="64"/>
        <v>43940</v>
      </c>
      <c r="I422" s="185">
        <f t="shared" si="65"/>
        <v>5525.3</v>
      </c>
      <c r="J422" s="195">
        <f t="shared" si="68"/>
        <v>0.21999999999999698</v>
      </c>
      <c r="K422" s="185" t="str">
        <f t="shared" si="69"/>
        <v/>
      </c>
    </row>
    <row r="423" spans="2:11" x14ac:dyDescent="0.25">
      <c r="B423" s="185">
        <f t="shared" si="66"/>
        <v>47760</v>
      </c>
      <c r="C423" s="185">
        <f t="shared" si="60"/>
        <v>57760</v>
      </c>
      <c r="D423" s="185">
        <f t="shared" si="61"/>
        <v>52760</v>
      </c>
      <c r="E423" s="185">
        <f t="shared" si="62"/>
        <v>4500</v>
      </c>
      <c r="F423" s="185">
        <f t="shared" si="63"/>
        <v>4000</v>
      </c>
      <c r="G423" s="185">
        <f t="shared" si="67"/>
        <v>8500</v>
      </c>
      <c r="H423" s="185">
        <f t="shared" si="64"/>
        <v>44060</v>
      </c>
      <c r="I423" s="185">
        <f t="shared" si="65"/>
        <v>5551.7</v>
      </c>
      <c r="J423" s="195">
        <f t="shared" si="68"/>
        <v>0.22000000000000455</v>
      </c>
      <c r="K423" s="185" t="str">
        <f t="shared" si="69"/>
        <v/>
      </c>
    </row>
    <row r="424" spans="2:11" x14ac:dyDescent="0.25">
      <c r="B424" s="185">
        <f t="shared" si="66"/>
        <v>47880</v>
      </c>
      <c r="C424" s="185">
        <f t="shared" si="60"/>
        <v>57880</v>
      </c>
      <c r="D424" s="185">
        <f t="shared" si="61"/>
        <v>52880</v>
      </c>
      <c r="E424" s="185">
        <f t="shared" si="62"/>
        <v>4500</v>
      </c>
      <c r="F424" s="185">
        <f t="shared" si="63"/>
        <v>4000</v>
      </c>
      <c r="G424" s="185">
        <f t="shared" si="67"/>
        <v>8500</v>
      </c>
      <c r="H424" s="185">
        <f t="shared" si="64"/>
        <v>44180</v>
      </c>
      <c r="I424" s="185">
        <f t="shared" si="65"/>
        <v>5578.1</v>
      </c>
      <c r="J424" s="195">
        <f t="shared" si="68"/>
        <v>0.21999999999999698</v>
      </c>
      <c r="K424" s="185" t="str">
        <f t="shared" si="69"/>
        <v/>
      </c>
    </row>
    <row r="425" spans="2:11" x14ac:dyDescent="0.25">
      <c r="B425" s="185">
        <f t="shared" si="66"/>
        <v>48000</v>
      </c>
      <c r="C425" s="185">
        <f t="shared" si="60"/>
        <v>58000</v>
      </c>
      <c r="D425" s="185">
        <f t="shared" si="61"/>
        <v>53000</v>
      </c>
      <c r="E425" s="185">
        <f t="shared" si="62"/>
        <v>4500</v>
      </c>
      <c r="F425" s="185">
        <f t="shared" si="63"/>
        <v>4000</v>
      </c>
      <c r="G425" s="185">
        <f t="shared" si="67"/>
        <v>8500</v>
      </c>
      <c r="H425" s="185">
        <f t="shared" si="64"/>
        <v>44300</v>
      </c>
      <c r="I425" s="185">
        <f t="shared" si="65"/>
        <v>5604.5</v>
      </c>
      <c r="J425" s="195">
        <f t="shared" si="68"/>
        <v>0.21999999999999698</v>
      </c>
      <c r="K425" s="185" t="str">
        <f t="shared" si="69"/>
        <v/>
      </c>
    </row>
    <row r="426" spans="2:11" x14ac:dyDescent="0.25">
      <c r="B426" s="185">
        <f t="shared" si="66"/>
        <v>48120</v>
      </c>
      <c r="C426" s="185">
        <f t="shared" si="60"/>
        <v>58120</v>
      </c>
      <c r="D426" s="185">
        <f t="shared" si="61"/>
        <v>53120</v>
      </c>
      <c r="E426" s="185">
        <f t="shared" si="62"/>
        <v>4500</v>
      </c>
      <c r="F426" s="185">
        <f t="shared" si="63"/>
        <v>4000</v>
      </c>
      <c r="G426" s="185">
        <f t="shared" si="67"/>
        <v>8500</v>
      </c>
      <c r="H426" s="185">
        <f t="shared" si="64"/>
        <v>44420</v>
      </c>
      <c r="I426" s="185">
        <f t="shared" si="65"/>
        <v>5630.9</v>
      </c>
      <c r="J426" s="195">
        <f t="shared" si="68"/>
        <v>0.22000000000000455</v>
      </c>
      <c r="K426" s="185" t="str">
        <f t="shared" si="69"/>
        <v/>
      </c>
    </row>
    <row r="427" spans="2:11" x14ac:dyDescent="0.25">
      <c r="B427" s="185">
        <f t="shared" si="66"/>
        <v>48240</v>
      </c>
      <c r="C427" s="185">
        <f t="shared" si="60"/>
        <v>58240</v>
      </c>
      <c r="D427" s="185">
        <f t="shared" si="61"/>
        <v>53240</v>
      </c>
      <c r="E427" s="185">
        <f t="shared" si="62"/>
        <v>4500</v>
      </c>
      <c r="F427" s="185">
        <f t="shared" si="63"/>
        <v>4000</v>
      </c>
      <c r="G427" s="185">
        <f t="shared" si="67"/>
        <v>8500</v>
      </c>
      <c r="H427" s="185">
        <f t="shared" si="64"/>
        <v>44540</v>
      </c>
      <c r="I427" s="185">
        <f t="shared" si="65"/>
        <v>5657.3</v>
      </c>
      <c r="J427" s="195">
        <f t="shared" si="68"/>
        <v>0.21999999999999698</v>
      </c>
      <c r="K427" s="185" t="str">
        <f t="shared" si="69"/>
        <v/>
      </c>
    </row>
    <row r="428" spans="2:11" x14ac:dyDescent="0.25">
      <c r="B428" s="185">
        <f t="shared" si="66"/>
        <v>48360</v>
      </c>
      <c r="C428" s="185">
        <f t="shared" si="60"/>
        <v>58360</v>
      </c>
      <c r="D428" s="185">
        <f t="shared" si="61"/>
        <v>53360</v>
      </c>
      <c r="E428" s="185">
        <f t="shared" si="62"/>
        <v>4500</v>
      </c>
      <c r="F428" s="185">
        <f t="shared" si="63"/>
        <v>4000</v>
      </c>
      <c r="G428" s="185">
        <f t="shared" si="67"/>
        <v>8500</v>
      </c>
      <c r="H428" s="185">
        <f t="shared" si="64"/>
        <v>44660</v>
      </c>
      <c r="I428" s="185">
        <f t="shared" si="65"/>
        <v>5683.7</v>
      </c>
      <c r="J428" s="195">
        <f t="shared" si="68"/>
        <v>0.22000000000000455</v>
      </c>
      <c r="K428" s="185" t="str">
        <f t="shared" si="69"/>
        <v/>
      </c>
    </row>
    <row r="429" spans="2:11" x14ac:dyDescent="0.25">
      <c r="B429" s="185">
        <f t="shared" si="66"/>
        <v>48480</v>
      </c>
      <c r="C429" s="185">
        <f t="shared" si="60"/>
        <v>58480</v>
      </c>
      <c r="D429" s="185">
        <f t="shared" si="61"/>
        <v>53480</v>
      </c>
      <c r="E429" s="185">
        <f t="shared" si="62"/>
        <v>4500</v>
      </c>
      <c r="F429" s="185">
        <f t="shared" si="63"/>
        <v>4000</v>
      </c>
      <c r="G429" s="185">
        <f t="shared" si="67"/>
        <v>8500</v>
      </c>
      <c r="H429" s="185">
        <f t="shared" si="64"/>
        <v>44780</v>
      </c>
      <c r="I429" s="185">
        <f t="shared" si="65"/>
        <v>5710.1</v>
      </c>
      <c r="J429" s="195">
        <f t="shared" si="68"/>
        <v>0.21999999999999698</v>
      </c>
      <c r="K429" s="185" t="str">
        <f t="shared" si="69"/>
        <v/>
      </c>
    </row>
    <row r="430" spans="2:11" x14ac:dyDescent="0.25">
      <c r="B430" s="185">
        <f t="shared" si="66"/>
        <v>48600</v>
      </c>
      <c r="C430" s="185">
        <f t="shared" si="60"/>
        <v>58600</v>
      </c>
      <c r="D430" s="185">
        <f t="shared" si="61"/>
        <v>53600</v>
      </c>
      <c r="E430" s="185">
        <f t="shared" si="62"/>
        <v>4500</v>
      </c>
      <c r="F430" s="185">
        <f t="shared" si="63"/>
        <v>4000</v>
      </c>
      <c r="G430" s="185">
        <f t="shared" si="67"/>
        <v>8500</v>
      </c>
      <c r="H430" s="185">
        <f t="shared" si="64"/>
        <v>44900</v>
      </c>
      <c r="I430" s="185">
        <f t="shared" si="65"/>
        <v>5736.5</v>
      </c>
      <c r="J430" s="195">
        <f t="shared" si="68"/>
        <v>0.21999999999999698</v>
      </c>
      <c r="K430" s="185" t="str">
        <f t="shared" si="69"/>
        <v/>
      </c>
    </row>
    <row r="431" spans="2:11" x14ac:dyDescent="0.25">
      <c r="B431" s="185">
        <f t="shared" si="66"/>
        <v>48720</v>
      </c>
      <c r="C431" s="185">
        <f t="shared" si="60"/>
        <v>58720</v>
      </c>
      <c r="D431" s="185">
        <f t="shared" si="61"/>
        <v>53720</v>
      </c>
      <c r="E431" s="185">
        <f t="shared" si="62"/>
        <v>4500</v>
      </c>
      <c r="F431" s="185">
        <f t="shared" si="63"/>
        <v>4000</v>
      </c>
      <c r="G431" s="185">
        <f t="shared" si="67"/>
        <v>8500</v>
      </c>
      <c r="H431" s="185">
        <f t="shared" si="64"/>
        <v>45020</v>
      </c>
      <c r="I431" s="185">
        <f t="shared" si="65"/>
        <v>5762.9</v>
      </c>
      <c r="J431" s="195">
        <f t="shared" si="68"/>
        <v>0.22000000000000455</v>
      </c>
      <c r="K431" s="185" t="str">
        <f t="shared" si="69"/>
        <v/>
      </c>
    </row>
    <row r="432" spans="2:11" x14ac:dyDescent="0.25">
      <c r="B432" s="185">
        <f t="shared" si="66"/>
        <v>48840</v>
      </c>
      <c r="C432" s="185">
        <f t="shared" si="60"/>
        <v>58840</v>
      </c>
      <c r="D432" s="185">
        <f t="shared" si="61"/>
        <v>53840</v>
      </c>
      <c r="E432" s="185">
        <f t="shared" si="62"/>
        <v>4500</v>
      </c>
      <c r="F432" s="185">
        <f t="shared" si="63"/>
        <v>4000</v>
      </c>
      <c r="G432" s="185">
        <f t="shared" si="67"/>
        <v>8500</v>
      </c>
      <c r="H432" s="185">
        <f t="shared" si="64"/>
        <v>45140</v>
      </c>
      <c r="I432" s="185">
        <f t="shared" si="65"/>
        <v>5789.3</v>
      </c>
      <c r="J432" s="195">
        <f t="shared" si="68"/>
        <v>0.21999999999999698</v>
      </c>
      <c r="K432" s="185" t="str">
        <f t="shared" si="69"/>
        <v/>
      </c>
    </row>
    <row r="433" spans="2:11" x14ac:dyDescent="0.25">
      <c r="B433" s="185">
        <f t="shared" si="66"/>
        <v>48960</v>
      </c>
      <c r="C433" s="185">
        <f t="shared" si="60"/>
        <v>58960</v>
      </c>
      <c r="D433" s="185">
        <f t="shared" si="61"/>
        <v>53960</v>
      </c>
      <c r="E433" s="185">
        <f t="shared" si="62"/>
        <v>4500</v>
      </c>
      <c r="F433" s="185">
        <f t="shared" si="63"/>
        <v>4000</v>
      </c>
      <c r="G433" s="185">
        <f t="shared" si="67"/>
        <v>8500</v>
      </c>
      <c r="H433" s="185">
        <f t="shared" si="64"/>
        <v>45260</v>
      </c>
      <c r="I433" s="185">
        <f t="shared" si="65"/>
        <v>5815.7</v>
      </c>
      <c r="J433" s="195">
        <f t="shared" si="68"/>
        <v>0.22000000000000455</v>
      </c>
      <c r="K433" s="185" t="str">
        <f t="shared" si="69"/>
        <v/>
      </c>
    </row>
    <row r="434" spans="2:11" x14ac:dyDescent="0.25">
      <c r="B434" s="185">
        <f t="shared" si="66"/>
        <v>49080</v>
      </c>
      <c r="C434" s="185">
        <f t="shared" si="60"/>
        <v>59080</v>
      </c>
      <c r="D434" s="185">
        <f t="shared" si="61"/>
        <v>54080</v>
      </c>
      <c r="E434" s="185">
        <f t="shared" si="62"/>
        <v>4500</v>
      </c>
      <c r="F434" s="185">
        <f t="shared" si="63"/>
        <v>4000</v>
      </c>
      <c r="G434" s="185">
        <f t="shared" si="67"/>
        <v>8500</v>
      </c>
      <c r="H434" s="185">
        <f t="shared" si="64"/>
        <v>45380</v>
      </c>
      <c r="I434" s="185">
        <f t="shared" si="65"/>
        <v>5842.1</v>
      </c>
      <c r="J434" s="195">
        <f t="shared" si="68"/>
        <v>0.21999999999999698</v>
      </c>
      <c r="K434" s="185" t="str">
        <f t="shared" si="69"/>
        <v/>
      </c>
    </row>
    <row r="435" spans="2:11" x14ac:dyDescent="0.25">
      <c r="B435" s="185">
        <f t="shared" si="66"/>
        <v>49200</v>
      </c>
      <c r="C435" s="185">
        <f t="shared" si="60"/>
        <v>59200</v>
      </c>
      <c r="D435" s="185">
        <f t="shared" si="61"/>
        <v>54200</v>
      </c>
      <c r="E435" s="185">
        <f t="shared" si="62"/>
        <v>4500</v>
      </c>
      <c r="F435" s="185">
        <f t="shared" si="63"/>
        <v>4000</v>
      </c>
      <c r="G435" s="185">
        <f t="shared" si="67"/>
        <v>8500</v>
      </c>
      <c r="H435" s="185">
        <f t="shared" si="64"/>
        <v>45500</v>
      </c>
      <c r="I435" s="185">
        <f t="shared" si="65"/>
        <v>5868.5</v>
      </c>
      <c r="J435" s="195">
        <f t="shared" si="68"/>
        <v>0.21999999999999698</v>
      </c>
      <c r="K435" s="185" t="str">
        <f t="shared" si="69"/>
        <v/>
      </c>
    </row>
    <row r="436" spans="2:11" x14ac:dyDescent="0.25">
      <c r="B436" s="185">
        <f t="shared" si="66"/>
        <v>49320</v>
      </c>
      <c r="C436" s="185">
        <f t="shared" si="60"/>
        <v>59320</v>
      </c>
      <c r="D436" s="185">
        <f t="shared" si="61"/>
        <v>54320</v>
      </c>
      <c r="E436" s="185">
        <f t="shared" si="62"/>
        <v>4500</v>
      </c>
      <c r="F436" s="185">
        <f t="shared" si="63"/>
        <v>4000</v>
      </c>
      <c r="G436" s="185">
        <f t="shared" si="67"/>
        <v>8500</v>
      </c>
      <c r="H436" s="185">
        <f t="shared" si="64"/>
        <v>45620</v>
      </c>
      <c r="I436" s="185">
        <f t="shared" si="65"/>
        <v>5894.9</v>
      </c>
      <c r="J436" s="195">
        <f t="shared" si="68"/>
        <v>0.22000000000000455</v>
      </c>
      <c r="K436" s="185" t="str">
        <f t="shared" si="69"/>
        <v/>
      </c>
    </row>
    <row r="437" spans="2:11" x14ac:dyDescent="0.25">
      <c r="B437" s="185">
        <f t="shared" si="66"/>
        <v>49440</v>
      </c>
      <c r="C437" s="185">
        <f t="shared" si="60"/>
        <v>59440</v>
      </c>
      <c r="D437" s="185">
        <f t="shared" si="61"/>
        <v>54440</v>
      </c>
      <c r="E437" s="185">
        <f t="shared" si="62"/>
        <v>4500</v>
      </c>
      <c r="F437" s="185">
        <f t="shared" si="63"/>
        <v>4000</v>
      </c>
      <c r="G437" s="185">
        <f t="shared" si="67"/>
        <v>8500</v>
      </c>
      <c r="H437" s="185">
        <f t="shared" si="64"/>
        <v>45740</v>
      </c>
      <c r="I437" s="185">
        <f t="shared" si="65"/>
        <v>5921.3</v>
      </c>
      <c r="J437" s="195">
        <f t="shared" si="68"/>
        <v>0.21999999999999698</v>
      </c>
      <c r="K437" s="185" t="str">
        <f t="shared" si="69"/>
        <v/>
      </c>
    </row>
    <row r="438" spans="2:11" x14ac:dyDescent="0.25">
      <c r="B438" s="185">
        <f t="shared" si="66"/>
        <v>49560</v>
      </c>
      <c r="C438" s="185">
        <f t="shared" si="60"/>
        <v>59560</v>
      </c>
      <c r="D438" s="185">
        <f t="shared" si="61"/>
        <v>54560</v>
      </c>
      <c r="E438" s="185">
        <f t="shared" si="62"/>
        <v>4500</v>
      </c>
      <c r="F438" s="185">
        <f t="shared" si="63"/>
        <v>4000</v>
      </c>
      <c r="G438" s="185">
        <f t="shared" si="67"/>
        <v>8500</v>
      </c>
      <c r="H438" s="185">
        <f t="shared" si="64"/>
        <v>45860</v>
      </c>
      <c r="I438" s="185">
        <f t="shared" si="65"/>
        <v>5947.7</v>
      </c>
      <c r="J438" s="195">
        <f t="shared" si="68"/>
        <v>0.22000000000000455</v>
      </c>
      <c r="K438" s="185" t="str">
        <f t="shared" si="69"/>
        <v/>
      </c>
    </row>
    <row r="439" spans="2:11" x14ac:dyDescent="0.25">
      <c r="B439" s="185">
        <f t="shared" si="66"/>
        <v>49680</v>
      </c>
      <c r="C439" s="185">
        <f t="shared" si="60"/>
        <v>59680</v>
      </c>
      <c r="D439" s="185">
        <f t="shared" si="61"/>
        <v>54680</v>
      </c>
      <c r="E439" s="185">
        <f t="shared" si="62"/>
        <v>4500</v>
      </c>
      <c r="F439" s="185">
        <f t="shared" si="63"/>
        <v>4000</v>
      </c>
      <c r="G439" s="185">
        <f t="shared" si="67"/>
        <v>8500</v>
      </c>
      <c r="H439" s="185">
        <f t="shared" si="64"/>
        <v>45980</v>
      </c>
      <c r="I439" s="185">
        <f t="shared" si="65"/>
        <v>5974.1</v>
      </c>
      <c r="J439" s="195">
        <f t="shared" si="68"/>
        <v>0.21999999999999698</v>
      </c>
      <c r="K439" s="185" t="str">
        <f t="shared" si="69"/>
        <v/>
      </c>
    </row>
    <row r="440" spans="2:11" x14ac:dyDescent="0.25">
      <c r="B440" s="185">
        <f t="shared" si="66"/>
        <v>49800</v>
      </c>
      <c r="C440" s="185">
        <f t="shared" si="60"/>
        <v>59800</v>
      </c>
      <c r="D440" s="185">
        <f t="shared" si="61"/>
        <v>54800</v>
      </c>
      <c r="E440" s="185">
        <f t="shared" si="62"/>
        <v>4500</v>
      </c>
      <c r="F440" s="185">
        <f t="shared" si="63"/>
        <v>4000</v>
      </c>
      <c r="G440" s="185">
        <f t="shared" si="67"/>
        <v>8500</v>
      </c>
      <c r="H440" s="185">
        <f t="shared" si="64"/>
        <v>46100</v>
      </c>
      <c r="I440" s="185">
        <f t="shared" si="65"/>
        <v>6000.5</v>
      </c>
      <c r="J440" s="195">
        <f t="shared" si="68"/>
        <v>0.21999999999999698</v>
      </c>
      <c r="K440" s="185" t="str">
        <f t="shared" si="69"/>
        <v/>
      </c>
    </row>
    <row r="441" spans="2:11" x14ac:dyDescent="0.25">
      <c r="B441" s="185">
        <f t="shared" si="66"/>
        <v>49920</v>
      </c>
      <c r="C441" s="185">
        <f t="shared" si="60"/>
        <v>59920</v>
      </c>
      <c r="D441" s="185">
        <f t="shared" si="61"/>
        <v>54920</v>
      </c>
      <c r="E441" s="185">
        <f t="shared" si="62"/>
        <v>4500</v>
      </c>
      <c r="F441" s="185">
        <f t="shared" si="63"/>
        <v>4000</v>
      </c>
      <c r="G441" s="185">
        <f t="shared" si="67"/>
        <v>8500</v>
      </c>
      <c r="H441" s="185">
        <f t="shared" si="64"/>
        <v>46220</v>
      </c>
      <c r="I441" s="185">
        <f t="shared" si="65"/>
        <v>6026.9</v>
      </c>
      <c r="J441" s="195">
        <f t="shared" si="68"/>
        <v>0.22000000000000455</v>
      </c>
      <c r="K441" s="185" t="str">
        <f t="shared" si="69"/>
        <v/>
      </c>
    </row>
    <row r="442" spans="2:11" x14ac:dyDescent="0.25">
      <c r="B442" s="185">
        <f t="shared" si="66"/>
        <v>50040</v>
      </c>
      <c r="C442" s="185">
        <f t="shared" si="60"/>
        <v>60040</v>
      </c>
      <c r="D442" s="185">
        <f t="shared" si="61"/>
        <v>55040</v>
      </c>
      <c r="E442" s="185">
        <f t="shared" si="62"/>
        <v>4500</v>
      </c>
      <c r="F442" s="185">
        <f t="shared" si="63"/>
        <v>4000</v>
      </c>
      <c r="G442" s="185">
        <f t="shared" si="67"/>
        <v>8500</v>
      </c>
      <c r="H442" s="185">
        <f t="shared" si="64"/>
        <v>46340</v>
      </c>
      <c r="I442" s="185">
        <f t="shared" si="65"/>
        <v>6053.3</v>
      </c>
      <c r="J442" s="195">
        <f t="shared" si="68"/>
        <v>0.21999999999999698</v>
      </c>
      <c r="K442" s="185" t="str">
        <f t="shared" si="69"/>
        <v/>
      </c>
    </row>
    <row r="443" spans="2:11" x14ac:dyDescent="0.25">
      <c r="B443" s="185">
        <f t="shared" si="66"/>
        <v>50160</v>
      </c>
      <c r="C443" s="185">
        <f t="shared" si="60"/>
        <v>60160</v>
      </c>
      <c r="D443" s="185">
        <f t="shared" si="61"/>
        <v>55160</v>
      </c>
      <c r="E443" s="185">
        <f t="shared" si="62"/>
        <v>4500</v>
      </c>
      <c r="F443" s="185">
        <f t="shared" si="63"/>
        <v>4000</v>
      </c>
      <c r="G443" s="185">
        <f t="shared" si="67"/>
        <v>8500</v>
      </c>
      <c r="H443" s="185">
        <f t="shared" si="64"/>
        <v>46460</v>
      </c>
      <c r="I443" s="185">
        <f t="shared" si="65"/>
        <v>6079.7</v>
      </c>
      <c r="J443" s="195">
        <f t="shared" si="68"/>
        <v>0.22000000000000455</v>
      </c>
      <c r="K443" s="185" t="str">
        <f t="shared" si="69"/>
        <v/>
      </c>
    </row>
    <row r="444" spans="2:11" x14ac:dyDescent="0.25">
      <c r="B444" s="185">
        <f t="shared" si="66"/>
        <v>50280</v>
      </c>
      <c r="C444" s="185">
        <f t="shared" si="60"/>
        <v>60280</v>
      </c>
      <c r="D444" s="185">
        <f t="shared" si="61"/>
        <v>55280</v>
      </c>
      <c r="E444" s="185">
        <f t="shared" si="62"/>
        <v>4500</v>
      </c>
      <c r="F444" s="185">
        <f t="shared" si="63"/>
        <v>4000</v>
      </c>
      <c r="G444" s="185">
        <f t="shared" si="67"/>
        <v>8500</v>
      </c>
      <c r="H444" s="185">
        <f t="shared" si="64"/>
        <v>46580</v>
      </c>
      <c r="I444" s="185">
        <f t="shared" si="65"/>
        <v>6106.1</v>
      </c>
      <c r="J444" s="195">
        <f t="shared" si="68"/>
        <v>0.21999999999999698</v>
      </c>
      <c r="K444" s="185" t="str">
        <f t="shared" si="69"/>
        <v/>
      </c>
    </row>
    <row r="445" spans="2:11" x14ac:dyDescent="0.25">
      <c r="B445" s="185">
        <f t="shared" si="66"/>
        <v>50400</v>
      </c>
      <c r="C445" s="185">
        <f t="shared" si="60"/>
        <v>60400</v>
      </c>
      <c r="D445" s="185">
        <f t="shared" si="61"/>
        <v>55400</v>
      </c>
      <c r="E445" s="185">
        <f t="shared" si="62"/>
        <v>4500</v>
      </c>
      <c r="F445" s="185">
        <f t="shared" si="63"/>
        <v>4000</v>
      </c>
      <c r="G445" s="185">
        <f t="shared" si="67"/>
        <v>8500</v>
      </c>
      <c r="H445" s="185">
        <f t="shared" si="64"/>
        <v>46700</v>
      </c>
      <c r="I445" s="185">
        <f t="shared" si="65"/>
        <v>6132.5</v>
      </c>
      <c r="J445" s="195">
        <f t="shared" si="68"/>
        <v>0.21999999999999698</v>
      </c>
      <c r="K445" s="185" t="str">
        <f t="shared" si="69"/>
        <v/>
      </c>
    </row>
    <row r="446" spans="2:11" x14ac:dyDescent="0.25">
      <c r="B446" s="185">
        <f t="shared" si="66"/>
        <v>50520</v>
      </c>
      <c r="C446" s="185">
        <f t="shared" si="60"/>
        <v>60520</v>
      </c>
      <c r="D446" s="185">
        <f t="shared" si="61"/>
        <v>55520</v>
      </c>
      <c r="E446" s="185">
        <f t="shared" si="62"/>
        <v>4500</v>
      </c>
      <c r="F446" s="185">
        <f t="shared" si="63"/>
        <v>4000</v>
      </c>
      <c r="G446" s="185">
        <f t="shared" si="67"/>
        <v>8500</v>
      </c>
      <c r="H446" s="185">
        <f t="shared" si="64"/>
        <v>46820</v>
      </c>
      <c r="I446" s="185">
        <f t="shared" si="65"/>
        <v>6158.9</v>
      </c>
      <c r="J446" s="195">
        <f t="shared" si="68"/>
        <v>0.22000000000000455</v>
      </c>
      <c r="K446" s="185" t="str">
        <f t="shared" si="69"/>
        <v/>
      </c>
    </row>
    <row r="447" spans="2:11" x14ac:dyDescent="0.25">
      <c r="B447" s="185">
        <f t="shared" si="66"/>
        <v>50640</v>
      </c>
      <c r="C447" s="185">
        <f t="shared" si="60"/>
        <v>60640</v>
      </c>
      <c r="D447" s="185">
        <f t="shared" si="61"/>
        <v>55640</v>
      </c>
      <c r="E447" s="185">
        <f t="shared" si="62"/>
        <v>4500</v>
      </c>
      <c r="F447" s="185">
        <f t="shared" si="63"/>
        <v>4000</v>
      </c>
      <c r="G447" s="185">
        <f t="shared" si="67"/>
        <v>8500</v>
      </c>
      <c r="H447" s="185">
        <f t="shared" si="64"/>
        <v>46940</v>
      </c>
      <c r="I447" s="185">
        <f t="shared" si="65"/>
        <v>6185.3</v>
      </c>
      <c r="J447" s="195">
        <f t="shared" si="68"/>
        <v>0.21999999999999698</v>
      </c>
      <c r="K447" s="185" t="str">
        <f t="shared" si="69"/>
        <v/>
      </c>
    </row>
    <row r="448" spans="2:11" x14ac:dyDescent="0.25">
      <c r="B448" s="185">
        <f t="shared" si="66"/>
        <v>50760</v>
      </c>
      <c r="C448" s="185">
        <f t="shared" si="60"/>
        <v>60760</v>
      </c>
      <c r="D448" s="185">
        <f t="shared" si="61"/>
        <v>55760</v>
      </c>
      <c r="E448" s="185">
        <f t="shared" si="62"/>
        <v>4500</v>
      </c>
      <c r="F448" s="185">
        <f t="shared" si="63"/>
        <v>4000</v>
      </c>
      <c r="G448" s="185">
        <f t="shared" si="67"/>
        <v>8500</v>
      </c>
      <c r="H448" s="185">
        <f t="shared" si="64"/>
        <v>47060</v>
      </c>
      <c r="I448" s="185">
        <f t="shared" si="65"/>
        <v>6211.7</v>
      </c>
      <c r="J448" s="195">
        <f t="shared" si="68"/>
        <v>0.22000000000000455</v>
      </c>
      <c r="K448" s="185" t="str">
        <f t="shared" si="69"/>
        <v/>
      </c>
    </row>
    <row r="449" spans="2:11" x14ac:dyDescent="0.25">
      <c r="B449" s="185">
        <f t="shared" si="66"/>
        <v>50880</v>
      </c>
      <c r="C449" s="185">
        <f t="shared" si="60"/>
        <v>60880</v>
      </c>
      <c r="D449" s="185">
        <f t="shared" si="61"/>
        <v>55880</v>
      </c>
      <c r="E449" s="185">
        <f t="shared" si="62"/>
        <v>4500</v>
      </c>
      <c r="F449" s="185">
        <f t="shared" si="63"/>
        <v>4000</v>
      </c>
      <c r="G449" s="185">
        <f t="shared" si="67"/>
        <v>8500</v>
      </c>
      <c r="H449" s="185">
        <f t="shared" si="64"/>
        <v>47180</v>
      </c>
      <c r="I449" s="185">
        <f t="shared" si="65"/>
        <v>6238.1</v>
      </c>
      <c r="J449" s="195">
        <f t="shared" si="68"/>
        <v>0.21999999999999698</v>
      </c>
      <c r="K449" s="185" t="str">
        <f t="shared" si="69"/>
        <v/>
      </c>
    </row>
    <row r="450" spans="2:11" x14ac:dyDescent="0.25">
      <c r="B450" s="185">
        <f t="shared" si="66"/>
        <v>51000</v>
      </c>
      <c r="C450" s="185">
        <f t="shared" si="60"/>
        <v>61000</v>
      </c>
      <c r="D450" s="185">
        <f t="shared" si="61"/>
        <v>56000</v>
      </c>
      <c r="E450" s="185">
        <f t="shared" si="62"/>
        <v>4500</v>
      </c>
      <c r="F450" s="185">
        <f t="shared" si="63"/>
        <v>4000</v>
      </c>
      <c r="G450" s="185">
        <f t="shared" si="67"/>
        <v>8500</v>
      </c>
      <c r="H450" s="185">
        <f t="shared" si="64"/>
        <v>47300</v>
      </c>
      <c r="I450" s="185">
        <f t="shared" si="65"/>
        <v>6264.5</v>
      </c>
      <c r="J450" s="195">
        <f t="shared" si="68"/>
        <v>0.21999999999999698</v>
      </c>
      <c r="K450" s="185" t="str">
        <f t="shared" si="69"/>
        <v/>
      </c>
    </row>
    <row r="451" spans="2:11" x14ac:dyDescent="0.25">
      <c r="B451" s="185">
        <f t="shared" si="66"/>
        <v>51120</v>
      </c>
      <c r="C451" s="185">
        <f t="shared" si="60"/>
        <v>61120</v>
      </c>
      <c r="D451" s="185">
        <f t="shared" si="61"/>
        <v>56120</v>
      </c>
      <c r="E451" s="185">
        <f t="shared" si="62"/>
        <v>4500</v>
      </c>
      <c r="F451" s="185">
        <f t="shared" si="63"/>
        <v>4000</v>
      </c>
      <c r="G451" s="185">
        <f t="shared" si="67"/>
        <v>8500</v>
      </c>
      <c r="H451" s="185">
        <f t="shared" si="64"/>
        <v>47420</v>
      </c>
      <c r="I451" s="185">
        <f t="shared" si="65"/>
        <v>6290.9</v>
      </c>
      <c r="J451" s="195">
        <f t="shared" si="68"/>
        <v>0.22000000000000455</v>
      </c>
      <c r="K451" s="185" t="str">
        <f t="shared" si="69"/>
        <v/>
      </c>
    </row>
    <row r="452" spans="2:11" x14ac:dyDescent="0.25">
      <c r="B452" s="185">
        <f t="shared" si="66"/>
        <v>51240</v>
      </c>
      <c r="C452" s="185">
        <f t="shared" si="60"/>
        <v>61240</v>
      </c>
      <c r="D452" s="185">
        <f t="shared" si="61"/>
        <v>56240</v>
      </c>
      <c r="E452" s="185">
        <f t="shared" si="62"/>
        <v>4500</v>
      </c>
      <c r="F452" s="185">
        <f t="shared" si="63"/>
        <v>4000</v>
      </c>
      <c r="G452" s="185">
        <f t="shared" si="67"/>
        <v>8500</v>
      </c>
      <c r="H452" s="185">
        <f t="shared" si="64"/>
        <v>47540</v>
      </c>
      <c r="I452" s="185">
        <f t="shared" si="65"/>
        <v>6317.3</v>
      </c>
      <c r="J452" s="195">
        <f t="shared" si="68"/>
        <v>0.21999999999999698</v>
      </c>
      <c r="K452" s="185" t="str">
        <f t="shared" si="69"/>
        <v/>
      </c>
    </row>
    <row r="453" spans="2:11" x14ac:dyDescent="0.25">
      <c r="B453" s="185">
        <f t="shared" si="66"/>
        <v>51360</v>
      </c>
      <c r="C453" s="185">
        <f t="shared" si="60"/>
        <v>61360</v>
      </c>
      <c r="D453" s="185">
        <f t="shared" si="61"/>
        <v>56360</v>
      </c>
      <c r="E453" s="185">
        <f t="shared" si="62"/>
        <v>4500</v>
      </c>
      <c r="F453" s="185">
        <f t="shared" si="63"/>
        <v>4000</v>
      </c>
      <c r="G453" s="185">
        <f t="shared" si="67"/>
        <v>8500</v>
      </c>
      <c r="H453" s="185">
        <f t="shared" si="64"/>
        <v>47660</v>
      </c>
      <c r="I453" s="185">
        <f t="shared" si="65"/>
        <v>6343.7</v>
      </c>
      <c r="J453" s="195">
        <f t="shared" si="68"/>
        <v>0.22000000000000455</v>
      </c>
      <c r="K453" s="185" t="str">
        <f t="shared" si="69"/>
        <v/>
      </c>
    </row>
    <row r="454" spans="2:11" x14ac:dyDescent="0.25">
      <c r="B454" s="185">
        <f t="shared" si="66"/>
        <v>51480</v>
      </c>
      <c r="C454" s="185">
        <f t="shared" si="60"/>
        <v>61480</v>
      </c>
      <c r="D454" s="185">
        <f t="shared" si="61"/>
        <v>56480</v>
      </c>
      <c r="E454" s="185">
        <f t="shared" si="62"/>
        <v>4500</v>
      </c>
      <c r="F454" s="185">
        <f t="shared" si="63"/>
        <v>4000</v>
      </c>
      <c r="G454" s="185">
        <f t="shared" si="67"/>
        <v>8500</v>
      </c>
      <c r="H454" s="185">
        <f t="shared" si="64"/>
        <v>47780</v>
      </c>
      <c r="I454" s="185">
        <f t="shared" si="65"/>
        <v>6370.1</v>
      </c>
      <c r="J454" s="195">
        <f t="shared" si="68"/>
        <v>0.21999999999999698</v>
      </c>
      <c r="K454" s="185" t="str">
        <f t="shared" si="69"/>
        <v/>
      </c>
    </row>
    <row r="455" spans="2:11" x14ac:dyDescent="0.25">
      <c r="B455" s="185">
        <f t="shared" si="66"/>
        <v>51600</v>
      </c>
      <c r="C455" s="185">
        <f t="shared" si="60"/>
        <v>61600</v>
      </c>
      <c r="D455" s="185">
        <f t="shared" si="61"/>
        <v>56600</v>
      </c>
      <c r="E455" s="185">
        <f t="shared" si="62"/>
        <v>4500</v>
      </c>
      <c r="F455" s="185">
        <f t="shared" si="63"/>
        <v>4000</v>
      </c>
      <c r="G455" s="185">
        <f t="shared" si="67"/>
        <v>8500</v>
      </c>
      <c r="H455" s="185">
        <f t="shared" si="64"/>
        <v>47900</v>
      </c>
      <c r="I455" s="185">
        <f t="shared" si="65"/>
        <v>6396.5</v>
      </c>
      <c r="J455" s="195">
        <f t="shared" si="68"/>
        <v>0.21999999999999698</v>
      </c>
      <c r="K455" s="185" t="str">
        <f t="shared" si="69"/>
        <v/>
      </c>
    </row>
    <row r="456" spans="2:11" x14ac:dyDescent="0.25">
      <c r="B456" s="185">
        <f t="shared" si="66"/>
        <v>51720</v>
      </c>
      <c r="C456" s="185">
        <f t="shared" si="60"/>
        <v>61720</v>
      </c>
      <c r="D456" s="185">
        <f t="shared" si="61"/>
        <v>56720</v>
      </c>
      <c r="E456" s="185">
        <f t="shared" si="62"/>
        <v>4500</v>
      </c>
      <c r="F456" s="185">
        <f t="shared" si="63"/>
        <v>4000</v>
      </c>
      <c r="G456" s="185">
        <f t="shared" si="67"/>
        <v>8500</v>
      </c>
      <c r="H456" s="185">
        <f t="shared" si="64"/>
        <v>48020</v>
      </c>
      <c r="I456" s="185">
        <f t="shared" si="65"/>
        <v>6422.9</v>
      </c>
      <c r="J456" s="195">
        <f t="shared" si="68"/>
        <v>0.22000000000000455</v>
      </c>
      <c r="K456" s="185" t="str">
        <f t="shared" si="69"/>
        <v/>
      </c>
    </row>
    <row r="457" spans="2:11" x14ac:dyDescent="0.25">
      <c r="B457" s="185">
        <f t="shared" si="66"/>
        <v>51840</v>
      </c>
      <c r="C457" s="185">
        <f t="shared" si="60"/>
        <v>61840</v>
      </c>
      <c r="D457" s="185">
        <f t="shared" si="61"/>
        <v>56840</v>
      </c>
      <c r="E457" s="185">
        <f t="shared" si="62"/>
        <v>4500</v>
      </c>
      <c r="F457" s="185">
        <f t="shared" si="63"/>
        <v>4000</v>
      </c>
      <c r="G457" s="185">
        <f t="shared" si="67"/>
        <v>8500</v>
      </c>
      <c r="H457" s="185">
        <f t="shared" si="64"/>
        <v>48140</v>
      </c>
      <c r="I457" s="185">
        <f t="shared" si="65"/>
        <v>6449.3</v>
      </c>
      <c r="J457" s="195">
        <f t="shared" si="68"/>
        <v>0.21999999999999698</v>
      </c>
      <c r="K457" s="185" t="str">
        <f t="shared" si="69"/>
        <v/>
      </c>
    </row>
    <row r="458" spans="2:11" x14ac:dyDescent="0.25">
      <c r="B458" s="185">
        <f t="shared" si="66"/>
        <v>51960</v>
      </c>
      <c r="C458" s="185">
        <f t="shared" si="60"/>
        <v>61960</v>
      </c>
      <c r="D458" s="185">
        <f t="shared" si="61"/>
        <v>56960</v>
      </c>
      <c r="E458" s="185">
        <f t="shared" si="62"/>
        <v>4500</v>
      </c>
      <c r="F458" s="185">
        <f t="shared" si="63"/>
        <v>4000</v>
      </c>
      <c r="G458" s="185">
        <f t="shared" si="67"/>
        <v>8500</v>
      </c>
      <c r="H458" s="185">
        <f t="shared" si="64"/>
        <v>48260</v>
      </c>
      <c r="I458" s="185">
        <f t="shared" si="65"/>
        <v>6475.7</v>
      </c>
      <c r="J458" s="195">
        <f t="shared" si="68"/>
        <v>0.22000000000000455</v>
      </c>
      <c r="K458" s="185" t="str">
        <f t="shared" si="69"/>
        <v/>
      </c>
    </row>
    <row r="459" spans="2:11" x14ac:dyDescent="0.25">
      <c r="B459" s="185">
        <f t="shared" si="66"/>
        <v>52080</v>
      </c>
      <c r="C459" s="185">
        <f t="shared" si="60"/>
        <v>62080</v>
      </c>
      <c r="D459" s="185">
        <f t="shared" si="61"/>
        <v>57080</v>
      </c>
      <c r="E459" s="185">
        <f t="shared" si="62"/>
        <v>4500</v>
      </c>
      <c r="F459" s="185">
        <f t="shared" si="63"/>
        <v>4000</v>
      </c>
      <c r="G459" s="185">
        <f t="shared" si="67"/>
        <v>8500</v>
      </c>
      <c r="H459" s="185">
        <f t="shared" si="64"/>
        <v>48380</v>
      </c>
      <c r="I459" s="185">
        <f t="shared" si="65"/>
        <v>6502.1</v>
      </c>
      <c r="J459" s="195">
        <f t="shared" si="68"/>
        <v>0.21999999999999698</v>
      </c>
      <c r="K459" s="185" t="str">
        <f t="shared" si="69"/>
        <v/>
      </c>
    </row>
    <row r="460" spans="2:11" x14ac:dyDescent="0.25">
      <c r="B460" s="185">
        <f t="shared" si="66"/>
        <v>52200</v>
      </c>
      <c r="C460" s="185">
        <f t="shared" si="60"/>
        <v>62200</v>
      </c>
      <c r="D460" s="185">
        <f t="shared" si="61"/>
        <v>57200</v>
      </c>
      <c r="E460" s="185">
        <f t="shared" si="62"/>
        <v>4500</v>
      </c>
      <c r="F460" s="185">
        <f t="shared" si="63"/>
        <v>4000</v>
      </c>
      <c r="G460" s="185">
        <f t="shared" si="67"/>
        <v>8500</v>
      </c>
      <c r="H460" s="185">
        <f t="shared" si="64"/>
        <v>48500</v>
      </c>
      <c r="I460" s="185">
        <f t="shared" si="65"/>
        <v>6528.5</v>
      </c>
      <c r="J460" s="195">
        <f t="shared" si="68"/>
        <v>0.21999999999999698</v>
      </c>
      <c r="K460" s="185" t="str">
        <f t="shared" si="69"/>
        <v/>
      </c>
    </row>
    <row r="461" spans="2:11" x14ac:dyDescent="0.25">
      <c r="B461" s="185">
        <f t="shared" si="66"/>
        <v>52320</v>
      </c>
      <c r="C461" s="185">
        <f t="shared" si="60"/>
        <v>62320</v>
      </c>
      <c r="D461" s="185">
        <f t="shared" si="61"/>
        <v>57320</v>
      </c>
      <c r="E461" s="185">
        <f t="shared" si="62"/>
        <v>4500</v>
      </c>
      <c r="F461" s="185">
        <f t="shared" si="63"/>
        <v>4000</v>
      </c>
      <c r="G461" s="185">
        <f t="shared" si="67"/>
        <v>8500</v>
      </c>
      <c r="H461" s="185">
        <f t="shared" si="64"/>
        <v>48620</v>
      </c>
      <c r="I461" s="185">
        <f t="shared" si="65"/>
        <v>6554.9</v>
      </c>
      <c r="J461" s="195">
        <f t="shared" si="68"/>
        <v>0.22000000000000455</v>
      </c>
      <c r="K461" s="185" t="str">
        <f t="shared" si="69"/>
        <v/>
      </c>
    </row>
    <row r="462" spans="2:11" x14ac:dyDescent="0.25">
      <c r="B462" s="185">
        <f t="shared" si="66"/>
        <v>52440</v>
      </c>
      <c r="C462" s="185">
        <f t="shared" si="60"/>
        <v>62440</v>
      </c>
      <c r="D462" s="185">
        <f t="shared" si="61"/>
        <v>57440</v>
      </c>
      <c r="E462" s="185">
        <f t="shared" si="62"/>
        <v>4500</v>
      </c>
      <c r="F462" s="185">
        <f t="shared" si="63"/>
        <v>4000</v>
      </c>
      <c r="G462" s="185">
        <f t="shared" si="67"/>
        <v>8500</v>
      </c>
      <c r="H462" s="185">
        <f t="shared" si="64"/>
        <v>48740</v>
      </c>
      <c r="I462" s="185">
        <f t="shared" si="65"/>
        <v>6581.3</v>
      </c>
      <c r="J462" s="195">
        <f t="shared" si="68"/>
        <v>0.21999999999999698</v>
      </c>
      <c r="K462" s="185" t="str">
        <f t="shared" si="69"/>
        <v/>
      </c>
    </row>
    <row r="463" spans="2:11" x14ac:dyDescent="0.25">
      <c r="B463" s="185">
        <f t="shared" si="66"/>
        <v>52560</v>
      </c>
      <c r="C463" s="185">
        <f t="shared" si="60"/>
        <v>62560</v>
      </c>
      <c r="D463" s="185">
        <f t="shared" si="61"/>
        <v>57560</v>
      </c>
      <c r="E463" s="185">
        <f t="shared" si="62"/>
        <v>4500</v>
      </c>
      <c r="F463" s="185">
        <f t="shared" si="63"/>
        <v>4000</v>
      </c>
      <c r="G463" s="185">
        <f t="shared" si="67"/>
        <v>8500</v>
      </c>
      <c r="H463" s="185">
        <f t="shared" si="64"/>
        <v>48860</v>
      </c>
      <c r="I463" s="185">
        <f t="shared" si="65"/>
        <v>6607.7</v>
      </c>
      <c r="J463" s="195">
        <f t="shared" si="68"/>
        <v>0.22000000000000455</v>
      </c>
      <c r="K463" s="185" t="str">
        <f t="shared" si="69"/>
        <v/>
      </c>
    </row>
    <row r="464" spans="2:11" x14ac:dyDescent="0.25">
      <c r="B464" s="185">
        <f t="shared" si="66"/>
        <v>52680</v>
      </c>
      <c r="C464" s="185">
        <f t="shared" si="60"/>
        <v>62680</v>
      </c>
      <c r="D464" s="185">
        <f t="shared" si="61"/>
        <v>57680</v>
      </c>
      <c r="E464" s="185">
        <f t="shared" si="62"/>
        <v>4500</v>
      </c>
      <c r="F464" s="185">
        <f t="shared" si="63"/>
        <v>4000</v>
      </c>
      <c r="G464" s="185">
        <f t="shared" si="67"/>
        <v>8500</v>
      </c>
      <c r="H464" s="185">
        <f t="shared" si="64"/>
        <v>48980</v>
      </c>
      <c r="I464" s="185">
        <f t="shared" si="65"/>
        <v>6634.1</v>
      </c>
      <c r="J464" s="195">
        <f t="shared" si="68"/>
        <v>0.21999999999999698</v>
      </c>
      <c r="K464" s="185" t="str">
        <f t="shared" si="69"/>
        <v/>
      </c>
    </row>
    <row r="465" spans="2:11" x14ac:dyDescent="0.25">
      <c r="B465" s="185">
        <f t="shared" si="66"/>
        <v>52800</v>
      </c>
      <c r="C465" s="185">
        <f t="shared" si="60"/>
        <v>62800</v>
      </c>
      <c r="D465" s="185">
        <f t="shared" si="61"/>
        <v>57800</v>
      </c>
      <c r="E465" s="185">
        <f t="shared" si="62"/>
        <v>4500</v>
      </c>
      <c r="F465" s="185">
        <f t="shared" si="63"/>
        <v>4000</v>
      </c>
      <c r="G465" s="185">
        <f t="shared" si="67"/>
        <v>8500</v>
      </c>
      <c r="H465" s="185">
        <f t="shared" si="64"/>
        <v>49100</v>
      </c>
      <c r="I465" s="185">
        <f t="shared" si="65"/>
        <v>6660.5</v>
      </c>
      <c r="J465" s="195">
        <f t="shared" si="68"/>
        <v>0.21999999999999698</v>
      </c>
      <c r="K465" s="185" t="str">
        <f t="shared" si="69"/>
        <v/>
      </c>
    </row>
    <row r="466" spans="2:11" x14ac:dyDescent="0.25">
      <c r="B466" s="185">
        <f t="shared" si="66"/>
        <v>52920</v>
      </c>
      <c r="C466" s="185">
        <f t="shared" si="60"/>
        <v>62920</v>
      </c>
      <c r="D466" s="185">
        <f t="shared" si="61"/>
        <v>57920</v>
      </c>
      <c r="E466" s="185">
        <f t="shared" si="62"/>
        <v>4500</v>
      </c>
      <c r="F466" s="185">
        <f t="shared" si="63"/>
        <v>4000</v>
      </c>
      <c r="G466" s="185">
        <f t="shared" si="67"/>
        <v>8500</v>
      </c>
      <c r="H466" s="185">
        <f t="shared" si="64"/>
        <v>49220</v>
      </c>
      <c r="I466" s="185">
        <f t="shared" si="65"/>
        <v>6686.9</v>
      </c>
      <c r="J466" s="195">
        <f t="shared" si="68"/>
        <v>0.22000000000000455</v>
      </c>
      <c r="K466" s="185" t="str">
        <f t="shared" si="69"/>
        <v/>
      </c>
    </row>
    <row r="467" spans="2:11" x14ac:dyDescent="0.25">
      <c r="B467" s="185">
        <f t="shared" si="66"/>
        <v>53040</v>
      </c>
      <c r="C467" s="185">
        <f t="shared" si="60"/>
        <v>63040</v>
      </c>
      <c r="D467" s="185">
        <f t="shared" si="61"/>
        <v>58040</v>
      </c>
      <c r="E467" s="185">
        <f t="shared" si="62"/>
        <v>4500</v>
      </c>
      <c r="F467" s="185">
        <f t="shared" si="63"/>
        <v>4000</v>
      </c>
      <c r="G467" s="185">
        <f t="shared" si="67"/>
        <v>8500</v>
      </c>
      <c r="H467" s="185">
        <f t="shared" si="64"/>
        <v>49340</v>
      </c>
      <c r="I467" s="185">
        <f t="shared" si="65"/>
        <v>6713.3</v>
      </c>
      <c r="J467" s="195">
        <f t="shared" si="68"/>
        <v>0.21999999999999698</v>
      </c>
      <c r="K467" s="185" t="str">
        <f t="shared" si="69"/>
        <v/>
      </c>
    </row>
    <row r="468" spans="2:11" x14ac:dyDescent="0.25">
      <c r="B468" s="185">
        <f t="shared" si="66"/>
        <v>53160</v>
      </c>
      <c r="C468" s="185">
        <f t="shared" si="60"/>
        <v>63160</v>
      </c>
      <c r="D468" s="185">
        <f t="shared" si="61"/>
        <v>58160</v>
      </c>
      <c r="E468" s="185">
        <f t="shared" si="62"/>
        <v>4500</v>
      </c>
      <c r="F468" s="185">
        <f t="shared" si="63"/>
        <v>4000</v>
      </c>
      <c r="G468" s="185">
        <f t="shared" si="67"/>
        <v>8500</v>
      </c>
      <c r="H468" s="185">
        <f t="shared" si="64"/>
        <v>49460</v>
      </c>
      <c r="I468" s="185">
        <f t="shared" si="65"/>
        <v>6739.7</v>
      </c>
      <c r="J468" s="195">
        <f t="shared" si="68"/>
        <v>0.22000000000000455</v>
      </c>
      <c r="K468" s="185" t="str">
        <f t="shared" si="69"/>
        <v/>
      </c>
    </row>
    <row r="469" spans="2:11" x14ac:dyDescent="0.25">
      <c r="B469" s="185">
        <f t="shared" si="66"/>
        <v>53280</v>
      </c>
      <c r="C469" s="185">
        <f t="shared" si="60"/>
        <v>63280</v>
      </c>
      <c r="D469" s="185">
        <f t="shared" si="61"/>
        <v>58280</v>
      </c>
      <c r="E469" s="185">
        <f t="shared" si="62"/>
        <v>4500</v>
      </c>
      <c r="F469" s="185">
        <f t="shared" si="63"/>
        <v>4000</v>
      </c>
      <c r="G469" s="185">
        <f t="shared" si="67"/>
        <v>8500</v>
      </c>
      <c r="H469" s="185">
        <f t="shared" si="64"/>
        <v>49580</v>
      </c>
      <c r="I469" s="185">
        <f t="shared" si="65"/>
        <v>6766.1</v>
      </c>
      <c r="J469" s="195">
        <f t="shared" si="68"/>
        <v>0.21999999999999698</v>
      </c>
      <c r="K469" s="185" t="str">
        <f t="shared" si="69"/>
        <v/>
      </c>
    </row>
    <row r="470" spans="2:11" x14ac:dyDescent="0.25">
      <c r="B470" s="185">
        <f t="shared" si="66"/>
        <v>53400</v>
      </c>
      <c r="C470" s="185">
        <f t="shared" si="60"/>
        <v>63400</v>
      </c>
      <c r="D470" s="185">
        <f t="shared" si="61"/>
        <v>58400</v>
      </c>
      <c r="E470" s="185">
        <f t="shared" si="62"/>
        <v>4500</v>
      </c>
      <c r="F470" s="185">
        <f t="shared" si="63"/>
        <v>4000</v>
      </c>
      <c r="G470" s="185">
        <f t="shared" si="67"/>
        <v>8500</v>
      </c>
      <c r="H470" s="185">
        <f t="shared" si="64"/>
        <v>49700</v>
      </c>
      <c r="I470" s="185">
        <f t="shared" si="65"/>
        <v>6792.5</v>
      </c>
      <c r="J470" s="195">
        <f t="shared" si="68"/>
        <v>0.21999999999999698</v>
      </c>
      <c r="K470" s="185" t="str">
        <f t="shared" si="69"/>
        <v/>
      </c>
    </row>
    <row r="471" spans="2:11" x14ac:dyDescent="0.25">
      <c r="B471" s="185">
        <f t="shared" si="66"/>
        <v>53520</v>
      </c>
      <c r="C471" s="185">
        <f t="shared" si="60"/>
        <v>63520</v>
      </c>
      <c r="D471" s="185">
        <f t="shared" si="61"/>
        <v>58520</v>
      </c>
      <c r="E471" s="185">
        <f t="shared" si="62"/>
        <v>4500</v>
      </c>
      <c r="F471" s="185">
        <f t="shared" si="63"/>
        <v>4000</v>
      </c>
      <c r="G471" s="185">
        <f t="shared" si="67"/>
        <v>8500</v>
      </c>
      <c r="H471" s="185">
        <f t="shared" si="64"/>
        <v>49820</v>
      </c>
      <c r="I471" s="185">
        <f t="shared" si="65"/>
        <v>6818.9</v>
      </c>
      <c r="J471" s="195">
        <f t="shared" si="68"/>
        <v>0.22000000000000455</v>
      </c>
      <c r="K471" s="185" t="str">
        <f t="shared" si="69"/>
        <v/>
      </c>
    </row>
    <row r="472" spans="2:11" x14ac:dyDescent="0.25">
      <c r="B472" s="185">
        <f t="shared" si="66"/>
        <v>53640</v>
      </c>
      <c r="C472" s="185">
        <f t="shared" si="60"/>
        <v>63640</v>
      </c>
      <c r="D472" s="185">
        <f t="shared" si="61"/>
        <v>58640</v>
      </c>
      <c r="E472" s="185">
        <f t="shared" si="62"/>
        <v>4500</v>
      </c>
      <c r="F472" s="185">
        <f t="shared" si="63"/>
        <v>4000</v>
      </c>
      <c r="G472" s="185">
        <f t="shared" si="67"/>
        <v>8500</v>
      </c>
      <c r="H472" s="185">
        <f t="shared" si="64"/>
        <v>49940</v>
      </c>
      <c r="I472" s="185">
        <f t="shared" si="65"/>
        <v>6845.3</v>
      </c>
      <c r="J472" s="195">
        <f t="shared" si="68"/>
        <v>0.21999999999999698</v>
      </c>
      <c r="K472" s="185" t="str">
        <f t="shared" si="69"/>
        <v/>
      </c>
    </row>
    <row r="473" spans="2:11" x14ac:dyDescent="0.25">
      <c r="B473" s="185">
        <f t="shared" si="66"/>
        <v>53760</v>
      </c>
      <c r="C473" s="185">
        <f t="shared" ref="C473:C525" si="70">B473+B$20</f>
        <v>63760</v>
      </c>
      <c r="D473" s="185">
        <f t="shared" ref="D473:D525" si="71">B$20/2+B473</f>
        <v>58760</v>
      </c>
      <c r="E473" s="185">
        <f t="shared" ref="E473:E525" si="72">MIN(50%*B$20,MAX(0,50%*MIN(Q$15-Q$14,D473-Q$14)))</f>
        <v>4500</v>
      </c>
      <c r="F473" s="185">
        <f t="shared" ref="F473:F525" si="73">MIN(85%*B$20-E473,85%*MAX(0,D473-Q$15))</f>
        <v>4000</v>
      </c>
      <c r="G473" s="185">
        <f t="shared" si="67"/>
        <v>8500</v>
      </c>
      <c r="H473" s="185">
        <f t="shared" ref="H473:H525" si="74">MAX(0,B473+G473-E$20-F$20)</f>
        <v>50060</v>
      </c>
      <c r="I473" s="185">
        <f t="shared" ref="I473:I525" si="75">IF(H473&gt;P$10,(H473-P$10)*O$10+Q$10,IF(H473&gt;P$9,(H473-P$9)*O$9+Q$9,IF(H473&gt;P$8,(H473-P$8)*O$8+Q$8,IF(H473&gt;P$7,(H473-P$7)*O$7+Q$7,IF(H473&gt;P$6,(H473-P$6)*O$6+Q$6,IF(H473&gt;P$5,(H473-P$5)*O$5+Q$5,(H473-P$4)*O$4+Q$4))))))</f>
        <v>6871.7</v>
      </c>
      <c r="J473" s="195">
        <f t="shared" si="68"/>
        <v>0.22000000000000455</v>
      </c>
      <c r="K473" s="185" t="str">
        <f t="shared" si="69"/>
        <v/>
      </c>
    </row>
    <row r="474" spans="2:11" x14ac:dyDescent="0.25">
      <c r="B474" s="185">
        <f t="shared" ref="B474:B525" si="76">B473+L$20</f>
        <v>53880</v>
      </c>
      <c r="C474" s="185">
        <f t="shared" si="70"/>
        <v>63880</v>
      </c>
      <c r="D474" s="185">
        <f t="shared" si="71"/>
        <v>58880</v>
      </c>
      <c r="E474" s="185">
        <f t="shared" si="72"/>
        <v>4500</v>
      </c>
      <c r="F474" s="185">
        <f t="shared" si="73"/>
        <v>4000</v>
      </c>
      <c r="G474" s="185">
        <f t="shared" ref="G474:G525" si="77">E474+F474</f>
        <v>8500</v>
      </c>
      <c r="H474" s="185">
        <f t="shared" si="74"/>
        <v>50180</v>
      </c>
      <c r="I474" s="185">
        <f t="shared" si="75"/>
        <v>6898.1</v>
      </c>
      <c r="J474" s="195">
        <f t="shared" ref="J474:J523" si="78">(I475-I474)/L$20</f>
        <v>0.21999999999999698</v>
      </c>
      <c r="K474" s="185" t="str">
        <f t="shared" ref="K474:K525" si="79">IF(C474=$O$20,I474,"")</f>
        <v/>
      </c>
    </row>
    <row r="475" spans="2:11" x14ac:dyDescent="0.25">
      <c r="B475" s="185">
        <f t="shared" si="76"/>
        <v>54000</v>
      </c>
      <c r="C475" s="185">
        <f t="shared" si="70"/>
        <v>64000</v>
      </c>
      <c r="D475" s="185">
        <f t="shared" si="71"/>
        <v>59000</v>
      </c>
      <c r="E475" s="185">
        <f t="shared" si="72"/>
        <v>4500</v>
      </c>
      <c r="F475" s="185">
        <f t="shared" si="73"/>
        <v>4000</v>
      </c>
      <c r="G475" s="185">
        <f t="shared" si="77"/>
        <v>8500</v>
      </c>
      <c r="H475" s="185">
        <f t="shared" si="74"/>
        <v>50300</v>
      </c>
      <c r="I475" s="185">
        <f t="shared" si="75"/>
        <v>6924.5</v>
      </c>
      <c r="J475" s="195">
        <f t="shared" si="78"/>
        <v>0.21999999999999698</v>
      </c>
      <c r="K475" s="185" t="str">
        <f t="shared" si="79"/>
        <v/>
      </c>
    </row>
    <row r="476" spans="2:11" x14ac:dyDescent="0.25">
      <c r="B476" s="185">
        <f t="shared" si="76"/>
        <v>54120</v>
      </c>
      <c r="C476" s="185">
        <f t="shared" si="70"/>
        <v>64120</v>
      </c>
      <c r="D476" s="185">
        <f t="shared" si="71"/>
        <v>59120</v>
      </c>
      <c r="E476" s="185">
        <f t="shared" si="72"/>
        <v>4500</v>
      </c>
      <c r="F476" s="185">
        <f t="shared" si="73"/>
        <v>4000</v>
      </c>
      <c r="G476" s="185">
        <f t="shared" si="77"/>
        <v>8500</v>
      </c>
      <c r="H476" s="185">
        <f t="shared" si="74"/>
        <v>50420</v>
      </c>
      <c r="I476" s="185">
        <f t="shared" si="75"/>
        <v>6950.9</v>
      </c>
      <c r="J476" s="195">
        <f t="shared" si="78"/>
        <v>0.22000000000000455</v>
      </c>
      <c r="K476" s="185" t="str">
        <f t="shared" si="79"/>
        <v/>
      </c>
    </row>
    <row r="477" spans="2:11" x14ac:dyDescent="0.25">
      <c r="B477" s="185">
        <f t="shared" si="76"/>
        <v>54240</v>
      </c>
      <c r="C477" s="185">
        <f t="shared" si="70"/>
        <v>64240</v>
      </c>
      <c r="D477" s="185">
        <f t="shared" si="71"/>
        <v>59240</v>
      </c>
      <c r="E477" s="185">
        <f t="shared" si="72"/>
        <v>4500</v>
      </c>
      <c r="F477" s="185">
        <f t="shared" si="73"/>
        <v>4000</v>
      </c>
      <c r="G477" s="185">
        <f t="shared" si="77"/>
        <v>8500</v>
      </c>
      <c r="H477" s="185">
        <f t="shared" si="74"/>
        <v>50540</v>
      </c>
      <c r="I477" s="185">
        <f t="shared" si="75"/>
        <v>6977.3</v>
      </c>
      <c r="J477" s="195">
        <f t="shared" si="78"/>
        <v>0.21999999999999698</v>
      </c>
      <c r="K477" s="185" t="str">
        <f t="shared" si="79"/>
        <v/>
      </c>
    </row>
    <row r="478" spans="2:11" x14ac:dyDescent="0.25">
      <c r="B478" s="185">
        <f t="shared" si="76"/>
        <v>54360</v>
      </c>
      <c r="C478" s="185">
        <f t="shared" si="70"/>
        <v>64360</v>
      </c>
      <c r="D478" s="185">
        <f t="shared" si="71"/>
        <v>59360</v>
      </c>
      <c r="E478" s="185">
        <f t="shared" si="72"/>
        <v>4500</v>
      </c>
      <c r="F478" s="185">
        <f t="shared" si="73"/>
        <v>4000</v>
      </c>
      <c r="G478" s="185">
        <f t="shared" si="77"/>
        <v>8500</v>
      </c>
      <c r="H478" s="185">
        <f t="shared" si="74"/>
        <v>50660</v>
      </c>
      <c r="I478" s="185">
        <f t="shared" si="75"/>
        <v>7003.7</v>
      </c>
      <c r="J478" s="195">
        <f t="shared" si="78"/>
        <v>0.22000000000000455</v>
      </c>
      <c r="K478" s="185" t="str">
        <f t="shared" si="79"/>
        <v/>
      </c>
    </row>
    <row r="479" spans="2:11" x14ac:dyDescent="0.25">
      <c r="B479" s="185">
        <f t="shared" si="76"/>
        <v>54480</v>
      </c>
      <c r="C479" s="185">
        <f t="shared" si="70"/>
        <v>64480</v>
      </c>
      <c r="D479" s="185">
        <f t="shared" si="71"/>
        <v>59480</v>
      </c>
      <c r="E479" s="185">
        <f t="shared" si="72"/>
        <v>4500</v>
      </c>
      <c r="F479" s="185">
        <f t="shared" si="73"/>
        <v>4000</v>
      </c>
      <c r="G479" s="185">
        <f t="shared" si="77"/>
        <v>8500</v>
      </c>
      <c r="H479" s="185">
        <f t="shared" si="74"/>
        <v>50780</v>
      </c>
      <c r="I479" s="185">
        <f t="shared" si="75"/>
        <v>7030.1</v>
      </c>
      <c r="J479" s="195">
        <f t="shared" si="78"/>
        <v>0.21999999999999698</v>
      </c>
      <c r="K479" s="185" t="str">
        <f t="shared" si="79"/>
        <v/>
      </c>
    </row>
    <row r="480" spans="2:11" x14ac:dyDescent="0.25">
      <c r="B480" s="185">
        <f t="shared" si="76"/>
        <v>54600</v>
      </c>
      <c r="C480" s="185">
        <f t="shared" si="70"/>
        <v>64600</v>
      </c>
      <c r="D480" s="185">
        <f t="shared" si="71"/>
        <v>59600</v>
      </c>
      <c r="E480" s="185">
        <f t="shared" si="72"/>
        <v>4500</v>
      </c>
      <c r="F480" s="185">
        <f t="shared" si="73"/>
        <v>4000</v>
      </c>
      <c r="G480" s="185">
        <f t="shared" si="77"/>
        <v>8500</v>
      </c>
      <c r="H480" s="185">
        <f t="shared" si="74"/>
        <v>50900</v>
      </c>
      <c r="I480" s="185">
        <f t="shared" si="75"/>
        <v>7056.5</v>
      </c>
      <c r="J480" s="195">
        <f t="shared" si="78"/>
        <v>0.21999999999999698</v>
      </c>
      <c r="K480" s="185" t="str">
        <f t="shared" si="79"/>
        <v/>
      </c>
    </row>
    <row r="481" spans="2:11" x14ac:dyDescent="0.25">
      <c r="B481" s="185">
        <f t="shared" si="76"/>
        <v>54720</v>
      </c>
      <c r="C481" s="185">
        <f t="shared" si="70"/>
        <v>64720</v>
      </c>
      <c r="D481" s="185">
        <f t="shared" si="71"/>
        <v>59720</v>
      </c>
      <c r="E481" s="185">
        <f t="shared" si="72"/>
        <v>4500</v>
      </c>
      <c r="F481" s="185">
        <f t="shared" si="73"/>
        <v>4000</v>
      </c>
      <c r="G481" s="185">
        <f t="shared" si="77"/>
        <v>8500</v>
      </c>
      <c r="H481" s="185">
        <f t="shared" si="74"/>
        <v>51020</v>
      </c>
      <c r="I481" s="185">
        <f t="shared" si="75"/>
        <v>7082.9</v>
      </c>
      <c r="J481" s="195">
        <f t="shared" si="78"/>
        <v>0.22000000000000455</v>
      </c>
      <c r="K481" s="185" t="str">
        <f t="shared" si="79"/>
        <v/>
      </c>
    </row>
    <row r="482" spans="2:11" x14ac:dyDescent="0.25">
      <c r="B482" s="185">
        <f t="shared" si="76"/>
        <v>54840</v>
      </c>
      <c r="C482" s="185">
        <f t="shared" si="70"/>
        <v>64840</v>
      </c>
      <c r="D482" s="185">
        <f t="shared" si="71"/>
        <v>59840</v>
      </c>
      <c r="E482" s="185">
        <f t="shared" si="72"/>
        <v>4500</v>
      </c>
      <c r="F482" s="185">
        <f t="shared" si="73"/>
        <v>4000</v>
      </c>
      <c r="G482" s="185">
        <f t="shared" si="77"/>
        <v>8500</v>
      </c>
      <c r="H482" s="185">
        <f t="shared" si="74"/>
        <v>51140</v>
      </c>
      <c r="I482" s="185">
        <f t="shared" si="75"/>
        <v>7109.3</v>
      </c>
      <c r="J482" s="195">
        <f t="shared" si="78"/>
        <v>0.21999999999999698</v>
      </c>
      <c r="K482" s="185" t="str">
        <f t="shared" si="79"/>
        <v/>
      </c>
    </row>
    <row r="483" spans="2:11" x14ac:dyDescent="0.25">
      <c r="B483" s="185">
        <f t="shared" si="76"/>
        <v>54960</v>
      </c>
      <c r="C483" s="185">
        <f t="shared" si="70"/>
        <v>64960</v>
      </c>
      <c r="D483" s="185">
        <f t="shared" si="71"/>
        <v>59960</v>
      </c>
      <c r="E483" s="185">
        <f t="shared" si="72"/>
        <v>4500</v>
      </c>
      <c r="F483" s="185">
        <f t="shared" si="73"/>
        <v>4000</v>
      </c>
      <c r="G483" s="185">
        <f t="shared" si="77"/>
        <v>8500</v>
      </c>
      <c r="H483" s="185">
        <f t="shared" si="74"/>
        <v>51260</v>
      </c>
      <c r="I483" s="185">
        <f t="shared" si="75"/>
        <v>7135.7</v>
      </c>
      <c r="J483" s="195">
        <f t="shared" si="78"/>
        <v>0.22000000000000455</v>
      </c>
      <c r="K483" s="185" t="str">
        <f t="shared" si="79"/>
        <v/>
      </c>
    </row>
    <row r="484" spans="2:11" x14ac:dyDescent="0.25">
      <c r="B484" s="185">
        <f t="shared" si="76"/>
        <v>55080</v>
      </c>
      <c r="C484" s="185">
        <f t="shared" si="70"/>
        <v>65080</v>
      </c>
      <c r="D484" s="185">
        <f t="shared" si="71"/>
        <v>60080</v>
      </c>
      <c r="E484" s="185">
        <f t="shared" si="72"/>
        <v>4500</v>
      </c>
      <c r="F484" s="185">
        <f t="shared" si="73"/>
        <v>4000</v>
      </c>
      <c r="G484" s="185">
        <f t="shared" si="77"/>
        <v>8500</v>
      </c>
      <c r="H484" s="185">
        <f t="shared" si="74"/>
        <v>51380</v>
      </c>
      <c r="I484" s="185">
        <f t="shared" si="75"/>
        <v>7162.1</v>
      </c>
      <c r="J484" s="195">
        <f t="shared" si="78"/>
        <v>0.21999999999999698</v>
      </c>
      <c r="K484" s="185" t="str">
        <f t="shared" si="79"/>
        <v/>
      </c>
    </row>
    <row r="485" spans="2:11" x14ac:dyDescent="0.25">
      <c r="B485" s="185">
        <f t="shared" si="76"/>
        <v>55200</v>
      </c>
      <c r="C485" s="185">
        <f t="shared" si="70"/>
        <v>65200</v>
      </c>
      <c r="D485" s="185">
        <f t="shared" si="71"/>
        <v>60200</v>
      </c>
      <c r="E485" s="185">
        <f t="shared" si="72"/>
        <v>4500</v>
      </c>
      <c r="F485" s="185">
        <f t="shared" si="73"/>
        <v>4000</v>
      </c>
      <c r="G485" s="185">
        <f t="shared" si="77"/>
        <v>8500</v>
      </c>
      <c r="H485" s="185">
        <f t="shared" si="74"/>
        <v>51500</v>
      </c>
      <c r="I485" s="185">
        <f t="shared" si="75"/>
        <v>7188.5</v>
      </c>
      <c r="J485" s="195">
        <f t="shared" si="78"/>
        <v>0.21999999999999698</v>
      </c>
      <c r="K485" s="185" t="str">
        <f t="shared" si="79"/>
        <v/>
      </c>
    </row>
    <row r="486" spans="2:11" x14ac:dyDescent="0.25">
      <c r="B486" s="185">
        <f t="shared" si="76"/>
        <v>55320</v>
      </c>
      <c r="C486" s="185">
        <f t="shared" si="70"/>
        <v>65320</v>
      </c>
      <c r="D486" s="185">
        <f t="shared" si="71"/>
        <v>60320</v>
      </c>
      <c r="E486" s="185">
        <f t="shared" si="72"/>
        <v>4500</v>
      </c>
      <c r="F486" s="185">
        <f t="shared" si="73"/>
        <v>4000</v>
      </c>
      <c r="G486" s="185">
        <f t="shared" si="77"/>
        <v>8500</v>
      </c>
      <c r="H486" s="185">
        <f t="shared" si="74"/>
        <v>51620</v>
      </c>
      <c r="I486" s="185">
        <f t="shared" si="75"/>
        <v>7214.9</v>
      </c>
      <c r="J486" s="195">
        <f t="shared" si="78"/>
        <v>0.22000000000000455</v>
      </c>
      <c r="K486" s="185" t="str">
        <f t="shared" si="79"/>
        <v/>
      </c>
    </row>
    <row r="487" spans="2:11" x14ac:dyDescent="0.25">
      <c r="B487" s="185">
        <f t="shared" si="76"/>
        <v>55440</v>
      </c>
      <c r="C487" s="185">
        <f t="shared" si="70"/>
        <v>65440</v>
      </c>
      <c r="D487" s="185">
        <f t="shared" si="71"/>
        <v>60440</v>
      </c>
      <c r="E487" s="185">
        <f t="shared" si="72"/>
        <v>4500</v>
      </c>
      <c r="F487" s="185">
        <f t="shared" si="73"/>
        <v>4000</v>
      </c>
      <c r="G487" s="185">
        <f t="shared" si="77"/>
        <v>8500</v>
      </c>
      <c r="H487" s="185">
        <f t="shared" si="74"/>
        <v>51740</v>
      </c>
      <c r="I487" s="185">
        <f t="shared" si="75"/>
        <v>7241.3</v>
      </c>
      <c r="J487" s="195">
        <f t="shared" si="78"/>
        <v>0.21999999999999698</v>
      </c>
      <c r="K487" s="185" t="str">
        <f t="shared" si="79"/>
        <v/>
      </c>
    </row>
    <row r="488" spans="2:11" x14ac:dyDescent="0.25">
      <c r="B488" s="185">
        <f t="shared" si="76"/>
        <v>55560</v>
      </c>
      <c r="C488" s="185">
        <f t="shared" si="70"/>
        <v>65560</v>
      </c>
      <c r="D488" s="185">
        <f t="shared" si="71"/>
        <v>60560</v>
      </c>
      <c r="E488" s="185">
        <f t="shared" si="72"/>
        <v>4500</v>
      </c>
      <c r="F488" s="185">
        <f t="shared" si="73"/>
        <v>4000</v>
      </c>
      <c r="G488" s="185">
        <f t="shared" si="77"/>
        <v>8500</v>
      </c>
      <c r="H488" s="185">
        <f t="shared" si="74"/>
        <v>51860</v>
      </c>
      <c r="I488" s="185">
        <f t="shared" si="75"/>
        <v>7267.7</v>
      </c>
      <c r="J488" s="195">
        <f t="shared" si="78"/>
        <v>0.22000000000000455</v>
      </c>
      <c r="K488" s="185" t="str">
        <f t="shared" si="79"/>
        <v/>
      </c>
    </row>
    <row r="489" spans="2:11" x14ac:dyDescent="0.25">
      <c r="B489" s="185">
        <f t="shared" si="76"/>
        <v>55680</v>
      </c>
      <c r="C489" s="185">
        <f t="shared" si="70"/>
        <v>65680</v>
      </c>
      <c r="D489" s="185">
        <f t="shared" si="71"/>
        <v>60680</v>
      </c>
      <c r="E489" s="185">
        <f t="shared" si="72"/>
        <v>4500</v>
      </c>
      <c r="F489" s="185">
        <f t="shared" si="73"/>
        <v>4000</v>
      </c>
      <c r="G489" s="185">
        <f t="shared" si="77"/>
        <v>8500</v>
      </c>
      <c r="H489" s="185">
        <f t="shared" si="74"/>
        <v>51980</v>
      </c>
      <c r="I489" s="185">
        <f t="shared" si="75"/>
        <v>7294.1</v>
      </c>
      <c r="J489" s="195">
        <f t="shared" si="78"/>
        <v>0.21999999999999698</v>
      </c>
      <c r="K489" s="185" t="str">
        <f t="shared" si="79"/>
        <v/>
      </c>
    </row>
    <row r="490" spans="2:11" x14ac:dyDescent="0.25">
      <c r="B490" s="185">
        <f t="shared" si="76"/>
        <v>55800</v>
      </c>
      <c r="C490" s="185">
        <f t="shared" si="70"/>
        <v>65800</v>
      </c>
      <c r="D490" s="185">
        <f t="shared" si="71"/>
        <v>60800</v>
      </c>
      <c r="E490" s="185">
        <f t="shared" si="72"/>
        <v>4500</v>
      </c>
      <c r="F490" s="185">
        <f t="shared" si="73"/>
        <v>4000</v>
      </c>
      <c r="G490" s="185">
        <f t="shared" si="77"/>
        <v>8500</v>
      </c>
      <c r="H490" s="185">
        <f t="shared" si="74"/>
        <v>52100</v>
      </c>
      <c r="I490" s="185">
        <f t="shared" si="75"/>
        <v>7320.5</v>
      </c>
      <c r="J490" s="195">
        <f t="shared" si="78"/>
        <v>0.21999999999999698</v>
      </c>
      <c r="K490" s="185" t="str">
        <f t="shared" si="79"/>
        <v/>
      </c>
    </row>
    <row r="491" spans="2:11" x14ac:dyDescent="0.25">
      <c r="B491" s="185">
        <f t="shared" si="76"/>
        <v>55920</v>
      </c>
      <c r="C491" s="185">
        <f t="shared" si="70"/>
        <v>65920</v>
      </c>
      <c r="D491" s="185">
        <f t="shared" si="71"/>
        <v>60920</v>
      </c>
      <c r="E491" s="185">
        <f t="shared" si="72"/>
        <v>4500</v>
      </c>
      <c r="F491" s="185">
        <f t="shared" si="73"/>
        <v>4000</v>
      </c>
      <c r="G491" s="185">
        <f t="shared" si="77"/>
        <v>8500</v>
      </c>
      <c r="H491" s="185">
        <f t="shared" si="74"/>
        <v>52220</v>
      </c>
      <c r="I491" s="185">
        <f t="shared" si="75"/>
        <v>7346.9</v>
      </c>
      <c r="J491" s="195">
        <f t="shared" si="78"/>
        <v>0.22000000000000455</v>
      </c>
      <c r="K491" s="185" t="str">
        <f t="shared" si="79"/>
        <v/>
      </c>
    </row>
    <row r="492" spans="2:11" x14ac:dyDescent="0.25">
      <c r="B492" s="185">
        <f t="shared" si="76"/>
        <v>56040</v>
      </c>
      <c r="C492" s="185">
        <f t="shared" si="70"/>
        <v>66040</v>
      </c>
      <c r="D492" s="185">
        <f t="shared" si="71"/>
        <v>61040</v>
      </c>
      <c r="E492" s="185">
        <f t="shared" si="72"/>
        <v>4500</v>
      </c>
      <c r="F492" s="185">
        <f t="shared" si="73"/>
        <v>4000</v>
      </c>
      <c r="G492" s="185">
        <f t="shared" si="77"/>
        <v>8500</v>
      </c>
      <c r="H492" s="185">
        <f t="shared" si="74"/>
        <v>52340</v>
      </c>
      <c r="I492" s="185">
        <f t="shared" si="75"/>
        <v>7373.3</v>
      </c>
      <c r="J492" s="195">
        <f t="shared" si="78"/>
        <v>0.21999999999999698</v>
      </c>
      <c r="K492" s="185" t="str">
        <f t="shared" si="79"/>
        <v/>
      </c>
    </row>
    <row r="493" spans="2:11" x14ac:dyDescent="0.25">
      <c r="B493" s="185">
        <f t="shared" si="76"/>
        <v>56160</v>
      </c>
      <c r="C493" s="185">
        <f t="shared" si="70"/>
        <v>66160</v>
      </c>
      <c r="D493" s="185">
        <f t="shared" si="71"/>
        <v>61160</v>
      </c>
      <c r="E493" s="185">
        <f t="shared" si="72"/>
        <v>4500</v>
      </c>
      <c r="F493" s="185">
        <f t="shared" si="73"/>
        <v>4000</v>
      </c>
      <c r="G493" s="185">
        <f t="shared" si="77"/>
        <v>8500</v>
      </c>
      <c r="H493" s="185">
        <f t="shared" si="74"/>
        <v>52460</v>
      </c>
      <c r="I493" s="185">
        <f t="shared" si="75"/>
        <v>7399.7</v>
      </c>
      <c r="J493" s="195">
        <f t="shared" si="78"/>
        <v>0.22000000000000455</v>
      </c>
      <c r="K493" s="185" t="str">
        <f t="shared" si="79"/>
        <v/>
      </c>
    </row>
    <row r="494" spans="2:11" x14ac:dyDescent="0.25">
      <c r="B494" s="185">
        <f t="shared" si="76"/>
        <v>56280</v>
      </c>
      <c r="C494" s="185">
        <f t="shared" si="70"/>
        <v>66280</v>
      </c>
      <c r="D494" s="185">
        <f t="shared" si="71"/>
        <v>61280</v>
      </c>
      <c r="E494" s="185">
        <f t="shared" si="72"/>
        <v>4500</v>
      </c>
      <c r="F494" s="185">
        <f t="shared" si="73"/>
        <v>4000</v>
      </c>
      <c r="G494" s="185">
        <f t="shared" si="77"/>
        <v>8500</v>
      </c>
      <c r="H494" s="185">
        <f t="shared" si="74"/>
        <v>52580</v>
      </c>
      <c r="I494" s="185">
        <f t="shared" si="75"/>
        <v>7426.1</v>
      </c>
      <c r="J494" s="195">
        <f t="shared" si="78"/>
        <v>0.21999999999999698</v>
      </c>
      <c r="K494" s="185" t="str">
        <f t="shared" si="79"/>
        <v/>
      </c>
    </row>
    <row r="495" spans="2:11" x14ac:dyDescent="0.25">
      <c r="B495" s="185">
        <f t="shared" si="76"/>
        <v>56400</v>
      </c>
      <c r="C495" s="185">
        <f t="shared" si="70"/>
        <v>66400</v>
      </c>
      <c r="D495" s="185">
        <f t="shared" si="71"/>
        <v>61400</v>
      </c>
      <c r="E495" s="185">
        <f t="shared" si="72"/>
        <v>4500</v>
      </c>
      <c r="F495" s="185">
        <f t="shared" si="73"/>
        <v>4000</v>
      </c>
      <c r="G495" s="185">
        <f t="shared" si="77"/>
        <v>8500</v>
      </c>
      <c r="H495" s="185">
        <f t="shared" si="74"/>
        <v>52700</v>
      </c>
      <c r="I495" s="185">
        <f t="shared" si="75"/>
        <v>7452.5</v>
      </c>
      <c r="J495" s="195">
        <f t="shared" si="78"/>
        <v>0.21999999999999698</v>
      </c>
      <c r="K495" s="185" t="str">
        <f t="shared" si="79"/>
        <v/>
      </c>
    </row>
    <row r="496" spans="2:11" x14ac:dyDescent="0.25">
      <c r="B496" s="185">
        <f t="shared" si="76"/>
        <v>56520</v>
      </c>
      <c r="C496" s="185">
        <f t="shared" si="70"/>
        <v>66520</v>
      </c>
      <c r="D496" s="185">
        <f t="shared" si="71"/>
        <v>61520</v>
      </c>
      <c r="E496" s="185">
        <f t="shared" si="72"/>
        <v>4500</v>
      </c>
      <c r="F496" s="185">
        <f t="shared" si="73"/>
        <v>4000</v>
      </c>
      <c r="G496" s="185">
        <f t="shared" si="77"/>
        <v>8500</v>
      </c>
      <c r="H496" s="185">
        <f t="shared" si="74"/>
        <v>52820</v>
      </c>
      <c r="I496" s="185">
        <f t="shared" si="75"/>
        <v>7478.9</v>
      </c>
      <c r="J496" s="195">
        <f t="shared" si="78"/>
        <v>0.22000000000000455</v>
      </c>
      <c r="K496" s="185" t="str">
        <f t="shared" si="79"/>
        <v/>
      </c>
    </row>
    <row r="497" spans="2:11" x14ac:dyDescent="0.25">
      <c r="B497" s="185">
        <f t="shared" si="76"/>
        <v>56640</v>
      </c>
      <c r="C497" s="185">
        <f t="shared" si="70"/>
        <v>66640</v>
      </c>
      <c r="D497" s="185">
        <f t="shared" si="71"/>
        <v>61640</v>
      </c>
      <c r="E497" s="185">
        <f t="shared" si="72"/>
        <v>4500</v>
      </c>
      <c r="F497" s="185">
        <f t="shared" si="73"/>
        <v>4000</v>
      </c>
      <c r="G497" s="185">
        <f t="shared" si="77"/>
        <v>8500</v>
      </c>
      <c r="H497" s="185">
        <f t="shared" si="74"/>
        <v>52940</v>
      </c>
      <c r="I497" s="185">
        <f t="shared" si="75"/>
        <v>7505.3</v>
      </c>
      <c r="J497" s="195">
        <f t="shared" si="78"/>
        <v>0.21999999999999698</v>
      </c>
      <c r="K497" s="185" t="str">
        <f t="shared" si="79"/>
        <v/>
      </c>
    </row>
    <row r="498" spans="2:11" x14ac:dyDescent="0.25">
      <c r="B498" s="185">
        <f t="shared" si="76"/>
        <v>56760</v>
      </c>
      <c r="C498" s="185">
        <f t="shared" si="70"/>
        <v>66760</v>
      </c>
      <c r="D498" s="185">
        <f t="shared" si="71"/>
        <v>61760</v>
      </c>
      <c r="E498" s="185">
        <f t="shared" si="72"/>
        <v>4500</v>
      </c>
      <c r="F498" s="185">
        <f t="shared" si="73"/>
        <v>4000</v>
      </c>
      <c r="G498" s="185">
        <f t="shared" si="77"/>
        <v>8500</v>
      </c>
      <c r="H498" s="185">
        <f t="shared" si="74"/>
        <v>53060</v>
      </c>
      <c r="I498" s="185">
        <f t="shared" si="75"/>
        <v>7531.7</v>
      </c>
      <c r="J498" s="195">
        <f t="shared" si="78"/>
        <v>0.22000000000000455</v>
      </c>
      <c r="K498" s="185" t="str">
        <f t="shared" si="79"/>
        <v/>
      </c>
    </row>
    <row r="499" spans="2:11" x14ac:dyDescent="0.25">
      <c r="B499" s="185">
        <f t="shared" si="76"/>
        <v>56880</v>
      </c>
      <c r="C499" s="185">
        <f t="shared" si="70"/>
        <v>66880</v>
      </c>
      <c r="D499" s="185">
        <f t="shared" si="71"/>
        <v>61880</v>
      </c>
      <c r="E499" s="185">
        <f t="shared" si="72"/>
        <v>4500</v>
      </c>
      <c r="F499" s="185">
        <f t="shared" si="73"/>
        <v>4000</v>
      </c>
      <c r="G499" s="185">
        <f t="shared" si="77"/>
        <v>8500</v>
      </c>
      <c r="H499" s="185">
        <f t="shared" si="74"/>
        <v>53180</v>
      </c>
      <c r="I499" s="185">
        <f t="shared" si="75"/>
        <v>7558.1</v>
      </c>
      <c r="J499" s="195">
        <f t="shared" si="78"/>
        <v>0.21999999999999698</v>
      </c>
      <c r="K499" s="185" t="str">
        <f t="shared" si="79"/>
        <v/>
      </c>
    </row>
    <row r="500" spans="2:11" x14ac:dyDescent="0.25">
      <c r="B500" s="185">
        <f t="shared" si="76"/>
        <v>57000</v>
      </c>
      <c r="C500" s="185">
        <f t="shared" si="70"/>
        <v>67000</v>
      </c>
      <c r="D500" s="185">
        <f t="shared" si="71"/>
        <v>62000</v>
      </c>
      <c r="E500" s="185">
        <f t="shared" si="72"/>
        <v>4500</v>
      </c>
      <c r="F500" s="185">
        <f t="shared" si="73"/>
        <v>4000</v>
      </c>
      <c r="G500" s="185">
        <f t="shared" si="77"/>
        <v>8500</v>
      </c>
      <c r="H500" s="185">
        <f t="shared" si="74"/>
        <v>53300</v>
      </c>
      <c r="I500" s="185">
        <f t="shared" si="75"/>
        <v>7584.5</v>
      </c>
      <c r="J500" s="195">
        <f t="shared" si="78"/>
        <v>0.21999999999999698</v>
      </c>
      <c r="K500" s="185" t="str">
        <f t="shared" si="79"/>
        <v/>
      </c>
    </row>
    <row r="501" spans="2:11" x14ac:dyDescent="0.25">
      <c r="B501" s="185">
        <f t="shared" si="76"/>
        <v>57120</v>
      </c>
      <c r="C501" s="185">
        <f t="shared" si="70"/>
        <v>67120</v>
      </c>
      <c r="D501" s="185">
        <f t="shared" si="71"/>
        <v>62120</v>
      </c>
      <c r="E501" s="185">
        <f t="shared" si="72"/>
        <v>4500</v>
      </c>
      <c r="F501" s="185">
        <f t="shared" si="73"/>
        <v>4000</v>
      </c>
      <c r="G501" s="185">
        <f t="shared" si="77"/>
        <v>8500</v>
      </c>
      <c r="H501" s="185">
        <f t="shared" si="74"/>
        <v>53420</v>
      </c>
      <c r="I501" s="185">
        <f t="shared" si="75"/>
        <v>7610.9</v>
      </c>
      <c r="J501" s="195">
        <f t="shared" si="78"/>
        <v>0.22000000000000455</v>
      </c>
      <c r="K501" s="185" t="str">
        <f t="shared" si="79"/>
        <v/>
      </c>
    </row>
    <row r="502" spans="2:11" x14ac:dyDescent="0.25">
      <c r="B502" s="185">
        <f t="shared" si="76"/>
        <v>57240</v>
      </c>
      <c r="C502" s="185">
        <f t="shared" si="70"/>
        <v>67240</v>
      </c>
      <c r="D502" s="185">
        <f t="shared" si="71"/>
        <v>62240</v>
      </c>
      <c r="E502" s="185">
        <f t="shared" si="72"/>
        <v>4500</v>
      </c>
      <c r="F502" s="185">
        <f t="shared" si="73"/>
        <v>4000</v>
      </c>
      <c r="G502" s="185">
        <f t="shared" si="77"/>
        <v>8500</v>
      </c>
      <c r="H502" s="185">
        <f t="shared" si="74"/>
        <v>53540</v>
      </c>
      <c r="I502" s="185">
        <f t="shared" si="75"/>
        <v>7637.3</v>
      </c>
      <c r="J502" s="195">
        <f t="shared" si="78"/>
        <v>0.21999999999999698</v>
      </c>
      <c r="K502" s="185" t="str">
        <f t="shared" si="79"/>
        <v/>
      </c>
    </row>
    <row r="503" spans="2:11" x14ac:dyDescent="0.25">
      <c r="B503" s="185">
        <f t="shared" si="76"/>
        <v>57360</v>
      </c>
      <c r="C503" s="185">
        <f t="shared" si="70"/>
        <v>67360</v>
      </c>
      <c r="D503" s="185">
        <f t="shared" si="71"/>
        <v>62360</v>
      </c>
      <c r="E503" s="185">
        <f t="shared" si="72"/>
        <v>4500</v>
      </c>
      <c r="F503" s="185">
        <f t="shared" si="73"/>
        <v>4000</v>
      </c>
      <c r="G503" s="185">
        <f t="shared" si="77"/>
        <v>8500</v>
      </c>
      <c r="H503" s="185">
        <f t="shared" si="74"/>
        <v>53660</v>
      </c>
      <c r="I503" s="185">
        <f t="shared" si="75"/>
        <v>7663.7</v>
      </c>
      <c r="J503" s="195">
        <f t="shared" si="78"/>
        <v>0.22000000000000455</v>
      </c>
      <c r="K503" s="185" t="str">
        <f t="shared" si="79"/>
        <v/>
      </c>
    </row>
    <row r="504" spans="2:11" x14ac:dyDescent="0.25">
      <c r="B504" s="185">
        <f t="shared" si="76"/>
        <v>57480</v>
      </c>
      <c r="C504" s="185">
        <f t="shared" si="70"/>
        <v>67480</v>
      </c>
      <c r="D504" s="185">
        <f t="shared" si="71"/>
        <v>62480</v>
      </c>
      <c r="E504" s="185">
        <f t="shared" si="72"/>
        <v>4500</v>
      </c>
      <c r="F504" s="185">
        <f t="shared" si="73"/>
        <v>4000</v>
      </c>
      <c r="G504" s="185">
        <f t="shared" si="77"/>
        <v>8500</v>
      </c>
      <c r="H504" s="185">
        <f t="shared" si="74"/>
        <v>53780</v>
      </c>
      <c r="I504" s="185">
        <f t="shared" si="75"/>
        <v>7690.1</v>
      </c>
      <c r="J504" s="195">
        <f t="shared" si="78"/>
        <v>0.21999999999999698</v>
      </c>
      <c r="K504" s="185" t="str">
        <f t="shared" si="79"/>
        <v/>
      </c>
    </row>
    <row r="505" spans="2:11" x14ac:dyDescent="0.25">
      <c r="B505" s="185">
        <f t="shared" si="76"/>
        <v>57600</v>
      </c>
      <c r="C505" s="185">
        <f t="shared" si="70"/>
        <v>67600</v>
      </c>
      <c r="D505" s="185">
        <f t="shared" si="71"/>
        <v>62600</v>
      </c>
      <c r="E505" s="185">
        <f t="shared" si="72"/>
        <v>4500</v>
      </c>
      <c r="F505" s="185">
        <f t="shared" si="73"/>
        <v>4000</v>
      </c>
      <c r="G505" s="185">
        <f t="shared" si="77"/>
        <v>8500</v>
      </c>
      <c r="H505" s="185">
        <f t="shared" si="74"/>
        <v>53900</v>
      </c>
      <c r="I505" s="185">
        <f t="shared" si="75"/>
        <v>7716.5</v>
      </c>
      <c r="J505" s="195">
        <f t="shared" si="78"/>
        <v>0.21999999999999698</v>
      </c>
      <c r="K505" s="185" t="str">
        <f t="shared" si="79"/>
        <v/>
      </c>
    </row>
    <row r="506" spans="2:11" x14ac:dyDescent="0.25">
      <c r="B506" s="185">
        <f t="shared" si="76"/>
        <v>57720</v>
      </c>
      <c r="C506" s="185">
        <f t="shared" si="70"/>
        <v>67720</v>
      </c>
      <c r="D506" s="185">
        <f t="shared" si="71"/>
        <v>62720</v>
      </c>
      <c r="E506" s="185">
        <f t="shared" si="72"/>
        <v>4500</v>
      </c>
      <c r="F506" s="185">
        <f t="shared" si="73"/>
        <v>4000</v>
      </c>
      <c r="G506" s="185">
        <f t="shared" si="77"/>
        <v>8500</v>
      </c>
      <c r="H506" s="185">
        <f t="shared" si="74"/>
        <v>54020</v>
      </c>
      <c r="I506" s="185">
        <f t="shared" si="75"/>
        <v>7742.9</v>
      </c>
      <c r="J506" s="195">
        <f t="shared" si="78"/>
        <v>0.22000000000000455</v>
      </c>
      <c r="K506" s="185" t="str">
        <f t="shared" si="79"/>
        <v/>
      </c>
    </row>
    <row r="507" spans="2:11" x14ac:dyDescent="0.25">
      <c r="B507" s="185">
        <f t="shared" si="76"/>
        <v>57840</v>
      </c>
      <c r="C507" s="185">
        <f t="shared" si="70"/>
        <v>67840</v>
      </c>
      <c r="D507" s="185">
        <f t="shared" si="71"/>
        <v>62840</v>
      </c>
      <c r="E507" s="185">
        <f t="shared" si="72"/>
        <v>4500</v>
      </c>
      <c r="F507" s="185">
        <f t="shared" si="73"/>
        <v>4000</v>
      </c>
      <c r="G507" s="185">
        <f t="shared" si="77"/>
        <v>8500</v>
      </c>
      <c r="H507" s="185">
        <f t="shared" si="74"/>
        <v>54140</v>
      </c>
      <c r="I507" s="185">
        <f t="shared" si="75"/>
        <v>7769.3</v>
      </c>
      <c r="J507" s="195">
        <f t="shared" si="78"/>
        <v>0.21999999999999698</v>
      </c>
      <c r="K507" s="185" t="str">
        <f t="shared" si="79"/>
        <v/>
      </c>
    </row>
    <row r="508" spans="2:11" x14ac:dyDescent="0.25">
      <c r="B508" s="185">
        <f t="shared" si="76"/>
        <v>57960</v>
      </c>
      <c r="C508" s="185">
        <f t="shared" si="70"/>
        <v>67960</v>
      </c>
      <c r="D508" s="185">
        <f t="shared" si="71"/>
        <v>62960</v>
      </c>
      <c r="E508" s="185">
        <f t="shared" si="72"/>
        <v>4500</v>
      </c>
      <c r="F508" s="185">
        <f t="shared" si="73"/>
        <v>4000</v>
      </c>
      <c r="G508" s="185">
        <f t="shared" si="77"/>
        <v>8500</v>
      </c>
      <c r="H508" s="185">
        <f t="shared" si="74"/>
        <v>54260</v>
      </c>
      <c r="I508" s="185">
        <f t="shared" si="75"/>
        <v>7795.7</v>
      </c>
      <c r="J508" s="195">
        <f t="shared" si="78"/>
        <v>0.22000000000000455</v>
      </c>
      <c r="K508" s="185" t="str">
        <f t="shared" si="79"/>
        <v/>
      </c>
    </row>
    <row r="509" spans="2:11" x14ac:dyDescent="0.25">
      <c r="B509" s="185">
        <f t="shared" si="76"/>
        <v>58080</v>
      </c>
      <c r="C509" s="185">
        <f t="shared" si="70"/>
        <v>68080</v>
      </c>
      <c r="D509" s="185">
        <f t="shared" si="71"/>
        <v>63080</v>
      </c>
      <c r="E509" s="185">
        <f t="shared" si="72"/>
        <v>4500</v>
      </c>
      <c r="F509" s="185">
        <f t="shared" si="73"/>
        <v>4000</v>
      </c>
      <c r="G509" s="185">
        <f t="shared" si="77"/>
        <v>8500</v>
      </c>
      <c r="H509" s="185">
        <f t="shared" si="74"/>
        <v>54380</v>
      </c>
      <c r="I509" s="185">
        <f t="shared" si="75"/>
        <v>7822.1</v>
      </c>
      <c r="J509" s="195">
        <f t="shared" si="78"/>
        <v>0.21999999999999698</v>
      </c>
      <c r="K509" s="185" t="str">
        <f t="shared" si="79"/>
        <v/>
      </c>
    </row>
    <row r="510" spans="2:11" x14ac:dyDescent="0.25">
      <c r="B510" s="185">
        <f t="shared" si="76"/>
        <v>58200</v>
      </c>
      <c r="C510" s="185">
        <f t="shared" si="70"/>
        <v>68200</v>
      </c>
      <c r="D510" s="185">
        <f t="shared" si="71"/>
        <v>63200</v>
      </c>
      <c r="E510" s="185">
        <f t="shared" si="72"/>
        <v>4500</v>
      </c>
      <c r="F510" s="185">
        <f t="shared" si="73"/>
        <v>4000</v>
      </c>
      <c r="G510" s="185">
        <f t="shared" si="77"/>
        <v>8500</v>
      </c>
      <c r="H510" s="185">
        <f t="shared" si="74"/>
        <v>54500</v>
      </c>
      <c r="I510" s="185">
        <f t="shared" si="75"/>
        <v>7848.5</v>
      </c>
      <c r="J510" s="195">
        <f t="shared" si="78"/>
        <v>0.21999999999999698</v>
      </c>
      <c r="K510" s="185" t="str">
        <f t="shared" si="79"/>
        <v/>
      </c>
    </row>
    <row r="511" spans="2:11" x14ac:dyDescent="0.25">
      <c r="B511" s="185">
        <f t="shared" si="76"/>
        <v>58320</v>
      </c>
      <c r="C511" s="185">
        <f t="shared" si="70"/>
        <v>68320</v>
      </c>
      <c r="D511" s="185">
        <f t="shared" si="71"/>
        <v>63320</v>
      </c>
      <c r="E511" s="185">
        <f t="shared" si="72"/>
        <v>4500</v>
      </c>
      <c r="F511" s="185">
        <f t="shared" si="73"/>
        <v>4000</v>
      </c>
      <c r="G511" s="185">
        <f t="shared" si="77"/>
        <v>8500</v>
      </c>
      <c r="H511" s="185">
        <f t="shared" si="74"/>
        <v>54620</v>
      </c>
      <c r="I511" s="185">
        <f t="shared" si="75"/>
        <v>7874.9</v>
      </c>
      <c r="J511" s="195">
        <f t="shared" si="78"/>
        <v>0.22000000000000455</v>
      </c>
      <c r="K511" s="185" t="str">
        <f t="shared" si="79"/>
        <v/>
      </c>
    </row>
    <row r="512" spans="2:11" x14ac:dyDescent="0.25">
      <c r="B512" s="185">
        <f t="shared" si="76"/>
        <v>58440</v>
      </c>
      <c r="C512" s="185">
        <f t="shared" si="70"/>
        <v>68440</v>
      </c>
      <c r="D512" s="185">
        <f t="shared" si="71"/>
        <v>63440</v>
      </c>
      <c r="E512" s="185">
        <f t="shared" si="72"/>
        <v>4500</v>
      </c>
      <c r="F512" s="185">
        <f t="shared" si="73"/>
        <v>4000</v>
      </c>
      <c r="G512" s="185">
        <f t="shared" si="77"/>
        <v>8500</v>
      </c>
      <c r="H512" s="185">
        <f t="shared" si="74"/>
        <v>54740</v>
      </c>
      <c r="I512" s="185">
        <f t="shared" si="75"/>
        <v>7901.3</v>
      </c>
      <c r="J512" s="195">
        <f t="shared" si="78"/>
        <v>0.21999999999999698</v>
      </c>
      <c r="K512" s="185" t="str">
        <f t="shared" si="79"/>
        <v/>
      </c>
    </row>
    <row r="513" spans="2:11" x14ac:dyDescent="0.25">
      <c r="B513" s="185">
        <f t="shared" si="76"/>
        <v>58560</v>
      </c>
      <c r="C513" s="185">
        <f t="shared" si="70"/>
        <v>68560</v>
      </c>
      <c r="D513" s="185">
        <f t="shared" si="71"/>
        <v>63560</v>
      </c>
      <c r="E513" s="185">
        <f t="shared" si="72"/>
        <v>4500</v>
      </c>
      <c r="F513" s="185">
        <f t="shared" si="73"/>
        <v>4000</v>
      </c>
      <c r="G513" s="185">
        <f t="shared" si="77"/>
        <v>8500</v>
      </c>
      <c r="H513" s="185">
        <f t="shared" si="74"/>
        <v>54860</v>
      </c>
      <c r="I513" s="185">
        <f t="shared" si="75"/>
        <v>7927.7</v>
      </c>
      <c r="J513" s="195">
        <f t="shared" si="78"/>
        <v>0.22000000000000455</v>
      </c>
      <c r="K513" s="185" t="str">
        <f t="shared" si="79"/>
        <v/>
      </c>
    </row>
    <row r="514" spans="2:11" x14ac:dyDescent="0.25">
      <c r="B514" s="185">
        <f t="shared" si="76"/>
        <v>58680</v>
      </c>
      <c r="C514" s="185">
        <f t="shared" si="70"/>
        <v>68680</v>
      </c>
      <c r="D514" s="185">
        <f t="shared" si="71"/>
        <v>63680</v>
      </c>
      <c r="E514" s="185">
        <f t="shared" si="72"/>
        <v>4500</v>
      </c>
      <c r="F514" s="185">
        <f t="shared" si="73"/>
        <v>4000</v>
      </c>
      <c r="G514" s="185">
        <f t="shared" si="77"/>
        <v>8500</v>
      </c>
      <c r="H514" s="185">
        <f t="shared" si="74"/>
        <v>54980</v>
      </c>
      <c r="I514" s="185">
        <f t="shared" si="75"/>
        <v>7954.1</v>
      </c>
      <c r="J514" s="195">
        <f t="shared" si="78"/>
        <v>0.21999999999999698</v>
      </c>
      <c r="K514" s="185" t="str">
        <f t="shared" si="79"/>
        <v/>
      </c>
    </row>
    <row r="515" spans="2:11" x14ac:dyDescent="0.25">
      <c r="B515" s="185">
        <f t="shared" si="76"/>
        <v>58800</v>
      </c>
      <c r="C515" s="185">
        <f t="shared" si="70"/>
        <v>68800</v>
      </c>
      <c r="D515" s="185">
        <f t="shared" si="71"/>
        <v>63800</v>
      </c>
      <c r="E515" s="185">
        <f t="shared" si="72"/>
        <v>4500</v>
      </c>
      <c r="F515" s="185">
        <f t="shared" si="73"/>
        <v>4000</v>
      </c>
      <c r="G515" s="185">
        <f t="shared" si="77"/>
        <v>8500</v>
      </c>
      <c r="H515" s="185">
        <f t="shared" si="74"/>
        <v>55100</v>
      </c>
      <c r="I515" s="185">
        <f t="shared" si="75"/>
        <v>7980.5</v>
      </c>
      <c r="J515" s="195">
        <f t="shared" si="78"/>
        <v>0.21999999999999698</v>
      </c>
      <c r="K515" s="185" t="str">
        <f t="shared" si="79"/>
        <v/>
      </c>
    </row>
    <row r="516" spans="2:11" x14ac:dyDescent="0.25">
      <c r="B516" s="185">
        <f t="shared" si="76"/>
        <v>58920</v>
      </c>
      <c r="C516" s="185">
        <f t="shared" si="70"/>
        <v>68920</v>
      </c>
      <c r="D516" s="185">
        <f t="shared" si="71"/>
        <v>63920</v>
      </c>
      <c r="E516" s="185">
        <f t="shared" si="72"/>
        <v>4500</v>
      </c>
      <c r="F516" s="185">
        <f t="shared" si="73"/>
        <v>4000</v>
      </c>
      <c r="G516" s="185">
        <f t="shared" si="77"/>
        <v>8500</v>
      </c>
      <c r="H516" s="185">
        <f t="shared" si="74"/>
        <v>55220</v>
      </c>
      <c r="I516" s="185">
        <f t="shared" si="75"/>
        <v>8006.9</v>
      </c>
      <c r="J516" s="195">
        <f t="shared" si="78"/>
        <v>0.22000000000000455</v>
      </c>
      <c r="K516" s="185" t="str">
        <f t="shared" si="79"/>
        <v/>
      </c>
    </row>
    <row r="517" spans="2:11" x14ac:dyDescent="0.25">
      <c r="B517" s="185">
        <f t="shared" si="76"/>
        <v>59040</v>
      </c>
      <c r="C517" s="185">
        <f t="shared" si="70"/>
        <v>69040</v>
      </c>
      <c r="D517" s="185">
        <f t="shared" si="71"/>
        <v>64040</v>
      </c>
      <c r="E517" s="185">
        <f t="shared" si="72"/>
        <v>4500</v>
      </c>
      <c r="F517" s="185">
        <f t="shared" si="73"/>
        <v>4000</v>
      </c>
      <c r="G517" s="185">
        <f t="shared" si="77"/>
        <v>8500</v>
      </c>
      <c r="H517" s="185">
        <f t="shared" si="74"/>
        <v>55340</v>
      </c>
      <c r="I517" s="185">
        <f t="shared" si="75"/>
        <v>8033.3</v>
      </c>
      <c r="J517" s="195">
        <f t="shared" si="78"/>
        <v>0.21999999999999698</v>
      </c>
      <c r="K517" s="185" t="str">
        <f t="shared" si="79"/>
        <v/>
      </c>
    </row>
    <row r="518" spans="2:11" x14ac:dyDescent="0.25">
      <c r="B518" s="185">
        <f t="shared" si="76"/>
        <v>59160</v>
      </c>
      <c r="C518" s="185">
        <f t="shared" si="70"/>
        <v>69160</v>
      </c>
      <c r="D518" s="185">
        <f t="shared" si="71"/>
        <v>64160</v>
      </c>
      <c r="E518" s="185">
        <f t="shared" si="72"/>
        <v>4500</v>
      </c>
      <c r="F518" s="185">
        <f t="shared" si="73"/>
        <v>4000</v>
      </c>
      <c r="G518" s="185">
        <f t="shared" si="77"/>
        <v>8500</v>
      </c>
      <c r="H518" s="185">
        <f t="shared" si="74"/>
        <v>55460</v>
      </c>
      <c r="I518" s="185">
        <f t="shared" si="75"/>
        <v>8059.7</v>
      </c>
      <c r="J518" s="195">
        <f t="shared" si="78"/>
        <v>0.22000000000000455</v>
      </c>
      <c r="K518" s="185" t="str">
        <f t="shared" si="79"/>
        <v/>
      </c>
    </row>
    <row r="519" spans="2:11" x14ac:dyDescent="0.25">
      <c r="B519" s="185">
        <f t="shared" si="76"/>
        <v>59280</v>
      </c>
      <c r="C519" s="185">
        <f t="shared" si="70"/>
        <v>69280</v>
      </c>
      <c r="D519" s="185">
        <f t="shared" si="71"/>
        <v>64280</v>
      </c>
      <c r="E519" s="185">
        <f t="shared" si="72"/>
        <v>4500</v>
      </c>
      <c r="F519" s="185">
        <f t="shared" si="73"/>
        <v>4000</v>
      </c>
      <c r="G519" s="185">
        <f t="shared" si="77"/>
        <v>8500</v>
      </c>
      <c r="H519" s="185">
        <f t="shared" si="74"/>
        <v>55580</v>
      </c>
      <c r="I519" s="185">
        <f t="shared" si="75"/>
        <v>8086.1</v>
      </c>
      <c r="J519" s="195">
        <f t="shared" si="78"/>
        <v>0.21999999999999698</v>
      </c>
      <c r="K519" s="185" t="str">
        <f t="shared" si="79"/>
        <v/>
      </c>
    </row>
    <row r="520" spans="2:11" x14ac:dyDescent="0.25">
      <c r="B520" s="185">
        <f t="shared" si="76"/>
        <v>59400</v>
      </c>
      <c r="C520" s="185">
        <f t="shared" si="70"/>
        <v>69400</v>
      </c>
      <c r="D520" s="185">
        <f t="shared" si="71"/>
        <v>64400</v>
      </c>
      <c r="E520" s="185">
        <f t="shared" si="72"/>
        <v>4500</v>
      </c>
      <c r="F520" s="185">
        <f t="shared" si="73"/>
        <v>4000</v>
      </c>
      <c r="G520" s="185">
        <f t="shared" si="77"/>
        <v>8500</v>
      </c>
      <c r="H520" s="185">
        <f t="shared" si="74"/>
        <v>55700</v>
      </c>
      <c r="I520" s="185">
        <f t="shared" si="75"/>
        <v>8112.5</v>
      </c>
      <c r="J520" s="195">
        <f t="shared" si="78"/>
        <v>0.21999999999999698</v>
      </c>
      <c r="K520" s="185" t="str">
        <f t="shared" si="79"/>
        <v/>
      </c>
    </row>
    <row r="521" spans="2:11" x14ac:dyDescent="0.25">
      <c r="B521" s="185">
        <f t="shared" si="76"/>
        <v>59520</v>
      </c>
      <c r="C521" s="185">
        <f t="shared" si="70"/>
        <v>69520</v>
      </c>
      <c r="D521" s="185">
        <f t="shared" si="71"/>
        <v>64520</v>
      </c>
      <c r="E521" s="185">
        <f t="shared" si="72"/>
        <v>4500</v>
      </c>
      <c r="F521" s="185">
        <f t="shared" si="73"/>
        <v>4000</v>
      </c>
      <c r="G521" s="185">
        <f t="shared" si="77"/>
        <v>8500</v>
      </c>
      <c r="H521" s="185">
        <f t="shared" si="74"/>
        <v>55820</v>
      </c>
      <c r="I521" s="185">
        <f t="shared" si="75"/>
        <v>8138.9</v>
      </c>
      <c r="J521" s="195">
        <f t="shared" si="78"/>
        <v>0.22000000000000455</v>
      </c>
      <c r="K521" s="185" t="str">
        <f t="shared" si="79"/>
        <v/>
      </c>
    </row>
    <row r="522" spans="2:11" x14ac:dyDescent="0.25">
      <c r="B522" s="185">
        <f t="shared" si="76"/>
        <v>59640</v>
      </c>
      <c r="C522" s="185">
        <f t="shared" si="70"/>
        <v>69640</v>
      </c>
      <c r="D522" s="185">
        <f t="shared" si="71"/>
        <v>64640</v>
      </c>
      <c r="E522" s="185">
        <f t="shared" si="72"/>
        <v>4500</v>
      </c>
      <c r="F522" s="185">
        <f t="shared" si="73"/>
        <v>4000</v>
      </c>
      <c r="G522" s="185">
        <f t="shared" si="77"/>
        <v>8500</v>
      </c>
      <c r="H522" s="185">
        <f t="shared" si="74"/>
        <v>55940</v>
      </c>
      <c r="I522" s="185">
        <f t="shared" si="75"/>
        <v>8165.3</v>
      </c>
      <c r="J522" s="195">
        <f t="shared" si="78"/>
        <v>0.21999999999999698</v>
      </c>
      <c r="K522" s="185" t="str">
        <f t="shared" si="79"/>
        <v/>
      </c>
    </row>
    <row r="523" spans="2:11" x14ac:dyDescent="0.25">
      <c r="B523" s="185">
        <f t="shared" si="76"/>
        <v>59760</v>
      </c>
      <c r="C523" s="185">
        <f t="shared" si="70"/>
        <v>69760</v>
      </c>
      <c r="D523" s="185">
        <f t="shared" si="71"/>
        <v>64760</v>
      </c>
      <c r="E523" s="185">
        <f t="shared" si="72"/>
        <v>4500</v>
      </c>
      <c r="F523" s="185">
        <f t="shared" si="73"/>
        <v>4000</v>
      </c>
      <c r="G523" s="185">
        <f t="shared" si="77"/>
        <v>8500</v>
      </c>
      <c r="H523" s="185">
        <f t="shared" si="74"/>
        <v>56060</v>
      </c>
      <c r="I523" s="185">
        <f t="shared" si="75"/>
        <v>8191.7</v>
      </c>
      <c r="J523" s="195">
        <f t="shared" si="78"/>
        <v>0.22000000000000455</v>
      </c>
      <c r="K523" s="185" t="str">
        <f t="shared" si="79"/>
        <v/>
      </c>
    </row>
    <row r="524" spans="2:11" x14ac:dyDescent="0.25">
      <c r="B524" s="185">
        <f t="shared" si="76"/>
        <v>59880</v>
      </c>
      <c r="C524" s="185">
        <f t="shared" si="70"/>
        <v>69880</v>
      </c>
      <c r="D524" s="185">
        <f t="shared" si="71"/>
        <v>64880</v>
      </c>
      <c r="E524" s="185">
        <f t="shared" si="72"/>
        <v>4500</v>
      </c>
      <c r="F524" s="185">
        <f t="shared" si="73"/>
        <v>4000</v>
      </c>
      <c r="G524" s="185">
        <f t="shared" si="77"/>
        <v>8500</v>
      </c>
      <c r="H524" s="185">
        <f t="shared" si="74"/>
        <v>56180</v>
      </c>
      <c r="I524" s="185">
        <f t="shared" si="75"/>
        <v>8218.1</v>
      </c>
      <c r="J524" s="195">
        <f>(I525-I524)/L$20</f>
        <v>0.21999999999999698</v>
      </c>
      <c r="K524" s="185" t="str">
        <f t="shared" si="79"/>
        <v/>
      </c>
    </row>
    <row r="525" spans="2:11" x14ac:dyDescent="0.25">
      <c r="B525" s="185">
        <f t="shared" si="76"/>
        <v>60000</v>
      </c>
      <c r="C525" s="185">
        <f t="shared" si="70"/>
        <v>70000</v>
      </c>
      <c r="D525" s="185">
        <f t="shared" si="71"/>
        <v>65000</v>
      </c>
      <c r="E525" s="185">
        <f t="shared" si="72"/>
        <v>4500</v>
      </c>
      <c r="F525" s="185">
        <f t="shared" si="73"/>
        <v>4000</v>
      </c>
      <c r="G525" s="185">
        <f t="shared" si="77"/>
        <v>8500</v>
      </c>
      <c r="H525" s="185">
        <f t="shared" si="74"/>
        <v>56300</v>
      </c>
      <c r="I525" s="185">
        <f t="shared" si="75"/>
        <v>8244.5</v>
      </c>
      <c r="J525" s="195">
        <f>J524</f>
        <v>0.21999999999999698</v>
      </c>
      <c r="K525" s="185" t="str">
        <f t="shared" si="79"/>
        <v/>
      </c>
    </row>
    <row r="526" spans="2:11" x14ac:dyDescent="0.25">
      <c r="B526" s="196"/>
      <c r="C526" s="196"/>
      <c r="D526" s="196"/>
      <c r="E526" s="196"/>
      <c r="F526" s="196"/>
      <c r="G526" s="196"/>
      <c r="H526" s="196"/>
      <c r="I526" s="196"/>
      <c r="J526" s="197"/>
      <c r="K526" s="198"/>
    </row>
    <row r="527" spans="2:11" x14ac:dyDescent="0.25">
      <c r="B527" s="196"/>
      <c r="C527" s="196"/>
      <c r="D527" s="196"/>
      <c r="E527" s="196"/>
      <c r="F527" s="196"/>
      <c r="G527" s="196"/>
      <c r="H527" s="196"/>
      <c r="I527" s="196"/>
      <c r="J527" s="197"/>
      <c r="K527" s="198"/>
    </row>
    <row r="528" spans="2:11" x14ac:dyDescent="0.25">
      <c r="B528" s="196"/>
      <c r="C528" s="196"/>
      <c r="D528" s="196"/>
      <c r="E528" s="196"/>
      <c r="F528" s="196"/>
      <c r="G528" s="196"/>
      <c r="H528" s="196"/>
      <c r="I528" s="196"/>
      <c r="J528" s="197"/>
      <c r="K528" s="198"/>
    </row>
    <row r="529" spans="2:11" x14ac:dyDescent="0.25">
      <c r="B529" s="196"/>
      <c r="C529" s="196"/>
      <c r="D529" s="196"/>
      <c r="E529" s="196"/>
      <c r="F529" s="196"/>
      <c r="G529" s="196"/>
      <c r="H529" s="196"/>
      <c r="I529" s="196"/>
      <c r="J529" s="197"/>
      <c r="K529" s="198"/>
    </row>
    <row r="530" spans="2:11" x14ac:dyDescent="0.25">
      <c r="B530" s="196"/>
      <c r="C530" s="196"/>
      <c r="D530" s="196"/>
      <c r="E530" s="196"/>
      <c r="F530" s="196"/>
      <c r="G530" s="196"/>
      <c r="H530" s="196"/>
      <c r="I530" s="196"/>
      <c r="J530" s="197"/>
      <c r="K530" s="198"/>
    </row>
    <row r="531" spans="2:11" x14ac:dyDescent="0.25">
      <c r="B531" s="196"/>
      <c r="C531" s="196"/>
      <c r="D531" s="196"/>
      <c r="E531" s="196"/>
      <c r="F531" s="196"/>
      <c r="G531" s="196"/>
      <c r="H531" s="196"/>
      <c r="I531" s="196"/>
      <c r="J531" s="197"/>
      <c r="K531" s="198"/>
    </row>
    <row r="532" spans="2:11" x14ac:dyDescent="0.25">
      <c r="B532" s="196"/>
      <c r="C532" s="196"/>
      <c r="D532" s="196"/>
      <c r="E532" s="196"/>
      <c r="F532" s="196"/>
      <c r="G532" s="196"/>
      <c r="H532" s="196"/>
      <c r="I532" s="196"/>
      <c r="J532" s="197"/>
      <c r="K532" s="198"/>
    </row>
    <row r="533" spans="2:11" x14ac:dyDescent="0.25">
      <c r="B533" s="196"/>
      <c r="C533" s="196"/>
      <c r="D533" s="196"/>
      <c r="E533" s="196"/>
      <c r="F533" s="196"/>
      <c r="G533" s="196"/>
      <c r="H533" s="196"/>
      <c r="I533" s="196"/>
      <c r="J533" s="197"/>
      <c r="K533" s="198"/>
    </row>
    <row r="534" spans="2:11" x14ac:dyDescent="0.25">
      <c r="B534" s="196"/>
      <c r="C534" s="196"/>
      <c r="D534" s="196"/>
      <c r="E534" s="196"/>
      <c r="F534" s="196"/>
      <c r="G534" s="196"/>
      <c r="H534" s="196"/>
      <c r="I534" s="196"/>
      <c r="J534" s="197"/>
      <c r="K534" s="198"/>
    </row>
    <row r="535" spans="2:11" x14ac:dyDescent="0.25">
      <c r="B535" s="196"/>
      <c r="C535" s="196"/>
      <c r="D535" s="196"/>
      <c r="E535" s="196"/>
      <c r="F535" s="196"/>
      <c r="G535" s="196"/>
      <c r="H535" s="196"/>
      <c r="I535" s="196"/>
      <c r="J535" s="197"/>
      <c r="K535" s="198"/>
    </row>
    <row r="536" spans="2:11" x14ac:dyDescent="0.25">
      <c r="B536" s="196"/>
      <c r="C536" s="196"/>
      <c r="D536" s="196"/>
      <c r="E536" s="196"/>
      <c r="F536" s="196"/>
      <c r="G536" s="196"/>
      <c r="H536" s="196"/>
      <c r="I536" s="196"/>
      <c r="J536" s="197"/>
      <c r="K536" s="198"/>
    </row>
    <row r="537" spans="2:11" x14ac:dyDescent="0.25">
      <c r="B537" s="196"/>
      <c r="C537" s="196"/>
      <c r="D537" s="196"/>
      <c r="E537" s="196"/>
      <c r="F537" s="196"/>
      <c r="G537" s="196"/>
      <c r="H537" s="196"/>
      <c r="I537" s="196"/>
      <c r="J537" s="197"/>
      <c r="K537" s="198"/>
    </row>
    <row r="538" spans="2:11" x14ac:dyDescent="0.25">
      <c r="B538" s="196"/>
      <c r="C538" s="196"/>
      <c r="D538" s="196"/>
      <c r="E538" s="196"/>
      <c r="F538" s="196"/>
      <c r="G538" s="196"/>
      <c r="H538" s="196"/>
      <c r="I538" s="196"/>
      <c r="J538" s="197"/>
      <c r="K538" s="198"/>
    </row>
    <row r="539" spans="2:11" x14ac:dyDescent="0.25">
      <c r="B539" s="196"/>
      <c r="C539" s="196"/>
      <c r="D539" s="196"/>
      <c r="E539" s="196"/>
      <c r="F539" s="196"/>
      <c r="G539" s="196"/>
      <c r="H539" s="196"/>
      <c r="I539" s="196"/>
      <c r="J539" s="197"/>
      <c r="K539" s="198"/>
    </row>
    <row r="540" spans="2:11" x14ac:dyDescent="0.25">
      <c r="B540" s="196"/>
      <c r="C540" s="196"/>
      <c r="D540" s="196"/>
      <c r="E540" s="196"/>
      <c r="F540" s="196"/>
      <c r="G540" s="196"/>
      <c r="H540" s="196"/>
      <c r="I540" s="196"/>
      <c r="J540" s="197"/>
      <c r="K540" s="198"/>
    </row>
    <row r="541" spans="2:11" x14ac:dyDescent="0.25">
      <c r="B541" s="196"/>
      <c r="C541" s="196"/>
      <c r="D541" s="196"/>
      <c r="E541" s="196"/>
      <c r="F541" s="196"/>
      <c r="G541" s="196"/>
      <c r="H541" s="196"/>
      <c r="I541" s="196"/>
      <c r="J541" s="197"/>
      <c r="K541" s="198"/>
    </row>
    <row r="542" spans="2:11" x14ac:dyDescent="0.25">
      <c r="B542" s="196"/>
      <c r="C542" s="196"/>
      <c r="D542" s="196"/>
      <c r="E542" s="196"/>
      <c r="F542" s="196"/>
      <c r="G542" s="196"/>
      <c r="H542" s="196"/>
      <c r="I542" s="196"/>
      <c r="J542" s="197"/>
      <c r="K542" s="198"/>
    </row>
    <row r="543" spans="2:11" x14ac:dyDescent="0.25">
      <c r="B543" s="196"/>
      <c r="C543" s="196"/>
      <c r="D543" s="196"/>
      <c r="E543" s="196"/>
      <c r="F543" s="196"/>
      <c r="G543" s="196"/>
      <c r="H543" s="196"/>
      <c r="I543" s="196"/>
      <c r="J543" s="197"/>
      <c r="K543" s="198"/>
    </row>
    <row r="544" spans="2:11" x14ac:dyDescent="0.25">
      <c r="B544" s="196"/>
      <c r="C544" s="196"/>
      <c r="D544" s="196"/>
      <c r="E544" s="196"/>
      <c r="F544" s="196"/>
      <c r="G544" s="196"/>
      <c r="H544" s="196"/>
      <c r="I544" s="196"/>
      <c r="J544" s="197"/>
      <c r="K544" s="198"/>
    </row>
    <row r="545" spans="2:11" x14ac:dyDescent="0.25">
      <c r="B545" s="196"/>
      <c r="C545" s="196"/>
      <c r="D545" s="196"/>
      <c r="E545" s="196"/>
      <c r="F545" s="196"/>
      <c r="G545" s="196"/>
      <c r="H545" s="196"/>
      <c r="I545" s="196"/>
      <c r="J545" s="197"/>
      <c r="K545" s="198"/>
    </row>
    <row r="546" spans="2:11" x14ac:dyDescent="0.25">
      <c r="B546" s="196"/>
      <c r="C546" s="196"/>
      <c r="D546" s="196"/>
      <c r="E546" s="196"/>
      <c r="F546" s="196"/>
      <c r="G546" s="196"/>
      <c r="H546" s="196"/>
      <c r="I546" s="196"/>
      <c r="J546" s="197"/>
      <c r="K546" s="198"/>
    </row>
    <row r="547" spans="2:11" x14ac:dyDescent="0.25">
      <c r="B547" s="196"/>
      <c r="C547" s="196"/>
      <c r="D547" s="196"/>
      <c r="E547" s="196"/>
      <c r="F547" s="196"/>
      <c r="G547" s="196"/>
      <c r="H547" s="196"/>
      <c r="I547" s="196"/>
      <c r="J547" s="197"/>
      <c r="K547" s="198"/>
    </row>
    <row r="548" spans="2:11" x14ac:dyDescent="0.25">
      <c r="B548" s="196"/>
      <c r="C548" s="196"/>
      <c r="D548" s="196"/>
      <c r="E548" s="196"/>
      <c r="F548" s="196"/>
      <c r="G548" s="196"/>
      <c r="H548" s="196"/>
      <c r="I548" s="196"/>
      <c r="J548" s="197"/>
      <c r="K548" s="198"/>
    </row>
    <row r="549" spans="2:11" x14ac:dyDescent="0.25">
      <c r="B549" s="196"/>
      <c r="C549" s="196"/>
      <c r="D549" s="196"/>
      <c r="E549" s="196"/>
      <c r="F549" s="196"/>
      <c r="G549" s="196"/>
      <c r="H549" s="196"/>
      <c r="I549" s="196"/>
      <c r="J549" s="197"/>
      <c r="K549" s="198"/>
    </row>
    <row r="550" spans="2:11" x14ac:dyDescent="0.25">
      <c r="B550" s="196"/>
      <c r="C550" s="196"/>
      <c r="D550" s="196"/>
      <c r="E550" s="196"/>
      <c r="F550" s="196"/>
      <c r="G550" s="196"/>
      <c r="H550" s="196"/>
      <c r="I550" s="196"/>
      <c r="J550" s="197"/>
      <c r="K550" s="198"/>
    </row>
    <row r="551" spans="2:11" x14ac:dyDescent="0.25">
      <c r="B551" s="196"/>
      <c r="C551" s="196"/>
      <c r="D551" s="196"/>
      <c r="E551" s="196"/>
      <c r="F551" s="196"/>
      <c r="G551" s="196"/>
      <c r="H551" s="196"/>
      <c r="I551" s="196"/>
      <c r="J551" s="197"/>
      <c r="K551" s="198"/>
    </row>
    <row r="552" spans="2:11" x14ac:dyDescent="0.25">
      <c r="B552" s="196"/>
      <c r="C552" s="196"/>
      <c r="D552" s="196"/>
      <c r="E552" s="196"/>
      <c r="F552" s="196"/>
      <c r="G552" s="196"/>
      <c r="H552" s="196"/>
      <c r="I552" s="196"/>
      <c r="J552" s="197"/>
      <c r="K552" s="198"/>
    </row>
    <row r="553" spans="2:11" x14ac:dyDescent="0.25">
      <c r="B553" s="196"/>
      <c r="C553" s="196"/>
      <c r="D553" s="196"/>
      <c r="E553" s="196"/>
      <c r="F553" s="196"/>
      <c r="G553" s="196"/>
      <c r="H553" s="196"/>
      <c r="I553" s="196"/>
      <c r="J553" s="197"/>
      <c r="K553" s="198"/>
    </row>
    <row r="554" spans="2:11" x14ac:dyDescent="0.25">
      <c r="B554" s="196"/>
      <c r="C554" s="196"/>
      <c r="D554" s="196"/>
      <c r="E554" s="196"/>
      <c r="F554" s="196"/>
      <c r="G554" s="196"/>
      <c r="H554" s="196"/>
      <c r="I554" s="196"/>
      <c r="J554" s="197"/>
      <c r="K554" s="198"/>
    </row>
    <row r="555" spans="2:11" x14ac:dyDescent="0.25">
      <c r="B555" s="196"/>
      <c r="C555" s="196"/>
      <c r="D555" s="196"/>
      <c r="E555" s="196"/>
      <c r="F555" s="196"/>
      <c r="G555" s="196"/>
      <c r="H555" s="196"/>
      <c r="I555" s="196"/>
      <c r="J555" s="197"/>
      <c r="K555" s="198"/>
    </row>
    <row r="556" spans="2:11" x14ac:dyDescent="0.25">
      <c r="B556" s="196"/>
      <c r="C556" s="196"/>
      <c r="D556" s="196"/>
      <c r="E556" s="196"/>
      <c r="F556" s="196"/>
      <c r="G556" s="196"/>
      <c r="H556" s="196"/>
      <c r="I556" s="196"/>
      <c r="J556" s="197"/>
      <c r="K556" s="198"/>
    </row>
    <row r="557" spans="2:11" x14ac:dyDescent="0.25">
      <c r="B557" s="196"/>
      <c r="C557" s="196"/>
      <c r="D557" s="196"/>
      <c r="E557" s="196"/>
      <c r="F557" s="196"/>
      <c r="G557" s="196"/>
      <c r="H557" s="196"/>
      <c r="I557" s="196"/>
      <c r="J557" s="197"/>
      <c r="K557" s="198"/>
    </row>
    <row r="558" spans="2:11" x14ac:dyDescent="0.25">
      <c r="B558" s="196"/>
      <c r="C558" s="196"/>
      <c r="D558" s="196"/>
      <c r="E558" s="196"/>
      <c r="F558" s="196"/>
      <c r="G558" s="196"/>
      <c r="H558" s="196"/>
      <c r="I558" s="196"/>
      <c r="J558" s="197"/>
      <c r="K558" s="198"/>
    </row>
    <row r="559" spans="2:11" x14ac:dyDescent="0.25">
      <c r="B559" s="196"/>
      <c r="C559" s="196"/>
      <c r="D559" s="196"/>
      <c r="E559" s="196"/>
      <c r="F559" s="196"/>
      <c r="G559" s="196"/>
      <c r="H559" s="196"/>
      <c r="I559" s="196"/>
      <c r="J559" s="197"/>
      <c r="K559" s="198"/>
    </row>
    <row r="560" spans="2:11" x14ac:dyDescent="0.25">
      <c r="B560" s="196"/>
      <c r="C560" s="196"/>
      <c r="D560" s="196"/>
      <c r="E560" s="196"/>
      <c r="F560" s="196"/>
      <c r="G560" s="196"/>
      <c r="H560" s="196"/>
      <c r="I560" s="196"/>
      <c r="J560" s="197"/>
      <c r="K560" s="198"/>
    </row>
    <row r="561" spans="2:11" x14ac:dyDescent="0.25">
      <c r="B561" s="196"/>
      <c r="C561" s="196"/>
      <c r="D561" s="196"/>
      <c r="E561" s="196"/>
      <c r="F561" s="196"/>
      <c r="G561" s="196"/>
      <c r="H561" s="196"/>
      <c r="I561" s="196"/>
      <c r="J561" s="197"/>
      <c r="K561" s="198"/>
    </row>
    <row r="562" spans="2:11" x14ac:dyDescent="0.25">
      <c r="B562" s="196"/>
      <c r="C562" s="196"/>
      <c r="D562" s="196"/>
      <c r="E562" s="196"/>
      <c r="F562" s="196"/>
      <c r="G562" s="196"/>
      <c r="H562" s="196"/>
      <c r="I562" s="196"/>
      <c r="J562" s="197"/>
      <c r="K562" s="198"/>
    </row>
    <row r="563" spans="2:11" x14ac:dyDescent="0.25">
      <c r="B563" s="196"/>
      <c r="C563" s="196"/>
      <c r="D563" s="196"/>
      <c r="E563" s="196"/>
      <c r="F563" s="196"/>
      <c r="G563" s="196"/>
      <c r="H563" s="196"/>
      <c r="I563" s="196"/>
      <c r="J563" s="197"/>
      <c r="K563" s="198"/>
    </row>
    <row r="564" spans="2:11" x14ac:dyDescent="0.25">
      <c r="B564" s="196"/>
      <c r="C564" s="196"/>
      <c r="D564" s="196"/>
      <c r="E564" s="196"/>
      <c r="F564" s="196"/>
      <c r="G564" s="196"/>
      <c r="H564" s="196"/>
      <c r="I564" s="196"/>
      <c r="J564" s="197"/>
      <c r="K564" s="198"/>
    </row>
    <row r="565" spans="2:11" x14ac:dyDescent="0.25">
      <c r="B565" s="196"/>
      <c r="C565" s="196"/>
      <c r="D565" s="196"/>
      <c r="E565" s="196"/>
      <c r="F565" s="196"/>
      <c r="G565" s="196"/>
      <c r="H565" s="196"/>
      <c r="I565" s="196"/>
      <c r="J565" s="197"/>
      <c r="K565" s="198"/>
    </row>
    <row r="566" spans="2:11" x14ac:dyDescent="0.25">
      <c r="B566" s="196"/>
      <c r="C566" s="196"/>
      <c r="D566" s="196"/>
      <c r="E566" s="196"/>
      <c r="F566" s="196"/>
      <c r="G566" s="196"/>
      <c r="H566" s="196"/>
      <c r="I566" s="196"/>
      <c r="J566" s="197"/>
      <c r="K566" s="198"/>
    </row>
    <row r="567" spans="2:11" x14ac:dyDescent="0.25">
      <c r="B567" s="196"/>
      <c r="C567" s="196"/>
      <c r="D567" s="196"/>
      <c r="E567" s="196"/>
      <c r="F567" s="196"/>
      <c r="G567" s="196"/>
      <c r="H567" s="196"/>
      <c r="I567" s="196"/>
      <c r="J567" s="197"/>
      <c r="K567" s="198"/>
    </row>
    <row r="568" spans="2:11" x14ac:dyDescent="0.25">
      <c r="B568" s="196"/>
      <c r="C568" s="196"/>
      <c r="D568" s="196"/>
      <c r="E568" s="196"/>
      <c r="F568" s="196"/>
      <c r="G568" s="196"/>
      <c r="H568" s="196"/>
      <c r="I568" s="196"/>
      <c r="J568" s="197"/>
      <c r="K568" s="198"/>
    </row>
    <row r="569" spans="2:11" x14ac:dyDescent="0.25">
      <c r="B569" s="196"/>
      <c r="C569" s="196"/>
      <c r="D569" s="196"/>
      <c r="E569" s="196"/>
      <c r="F569" s="196"/>
      <c r="G569" s="196"/>
      <c r="H569" s="196"/>
      <c r="I569" s="196"/>
      <c r="J569" s="197"/>
      <c r="K569" s="198"/>
    </row>
    <row r="570" spans="2:11" x14ac:dyDescent="0.25">
      <c r="B570" s="196"/>
      <c r="C570" s="196"/>
      <c r="D570" s="196"/>
      <c r="E570" s="196"/>
      <c r="F570" s="196"/>
      <c r="G570" s="196"/>
      <c r="H570" s="196"/>
      <c r="I570" s="196"/>
      <c r="J570" s="197"/>
      <c r="K570" s="198"/>
    </row>
    <row r="571" spans="2:11" x14ac:dyDescent="0.25">
      <c r="B571" s="196"/>
      <c r="C571" s="196"/>
      <c r="D571" s="196"/>
      <c r="E571" s="196"/>
      <c r="F571" s="196"/>
      <c r="G571" s="196"/>
      <c r="H571" s="196"/>
      <c r="I571" s="196"/>
      <c r="J571" s="197"/>
      <c r="K571" s="198"/>
    </row>
    <row r="572" spans="2:11" x14ac:dyDescent="0.25">
      <c r="B572" s="196"/>
      <c r="C572" s="196"/>
      <c r="D572" s="196"/>
      <c r="E572" s="196"/>
      <c r="F572" s="196"/>
      <c r="G572" s="196"/>
      <c r="H572" s="196"/>
      <c r="I572" s="196"/>
      <c r="J572" s="197"/>
      <c r="K572" s="198"/>
    </row>
    <row r="573" spans="2:11" x14ac:dyDescent="0.25">
      <c r="B573" s="196"/>
      <c r="C573" s="196"/>
      <c r="D573" s="196"/>
      <c r="E573" s="196"/>
      <c r="F573" s="196"/>
      <c r="G573" s="196"/>
      <c r="H573" s="196"/>
      <c r="I573" s="196"/>
      <c r="J573" s="197"/>
      <c r="K573" s="198"/>
    </row>
    <row r="574" spans="2:11" x14ac:dyDescent="0.25">
      <c r="B574" s="196"/>
      <c r="C574" s="196"/>
      <c r="D574" s="196"/>
      <c r="E574" s="196"/>
      <c r="F574" s="196"/>
      <c r="G574" s="196"/>
      <c r="H574" s="196"/>
      <c r="I574" s="196"/>
      <c r="J574" s="197"/>
      <c r="K574" s="198"/>
    </row>
    <row r="575" spans="2:11" x14ac:dyDescent="0.25">
      <c r="B575" s="196"/>
      <c r="C575" s="196"/>
      <c r="D575" s="196"/>
      <c r="E575" s="196"/>
      <c r="F575" s="196"/>
      <c r="G575" s="196"/>
      <c r="H575" s="196"/>
      <c r="I575" s="196"/>
      <c r="J575" s="197"/>
      <c r="K575" s="198"/>
    </row>
    <row r="576" spans="2:11" x14ac:dyDescent="0.25">
      <c r="B576" s="196"/>
      <c r="C576" s="196"/>
      <c r="D576" s="196"/>
      <c r="E576" s="196"/>
      <c r="F576" s="196"/>
      <c r="G576" s="196"/>
      <c r="H576" s="196"/>
      <c r="I576" s="196"/>
      <c r="J576" s="197"/>
      <c r="K576" s="198"/>
    </row>
    <row r="577" spans="2:11" x14ac:dyDescent="0.25">
      <c r="B577" s="196"/>
      <c r="C577" s="196"/>
      <c r="D577" s="196"/>
      <c r="E577" s="196"/>
      <c r="F577" s="196"/>
      <c r="G577" s="196"/>
      <c r="H577" s="196"/>
      <c r="I577" s="196"/>
      <c r="J577" s="197"/>
      <c r="K577" s="198"/>
    </row>
    <row r="578" spans="2:11" x14ac:dyDescent="0.25">
      <c r="B578" s="196"/>
      <c r="C578" s="196"/>
      <c r="D578" s="196"/>
      <c r="E578" s="196"/>
      <c r="F578" s="196"/>
      <c r="G578" s="196"/>
      <c r="H578" s="196"/>
      <c r="I578" s="196"/>
      <c r="J578" s="197"/>
      <c r="K578" s="198"/>
    </row>
    <row r="579" spans="2:11" x14ac:dyDescent="0.25">
      <c r="B579" s="196"/>
      <c r="C579" s="196"/>
      <c r="D579" s="196"/>
      <c r="E579" s="196"/>
      <c r="F579" s="196"/>
      <c r="G579" s="196"/>
      <c r="H579" s="196"/>
      <c r="I579" s="196"/>
      <c r="J579" s="197"/>
      <c r="K579" s="198"/>
    </row>
    <row r="580" spans="2:11" x14ac:dyDescent="0.25">
      <c r="B580" s="196"/>
      <c r="C580" s="196"/>
      <c r="D580" s="196"/>
      <c r="E580" s="196"/>
      <c r="F580" s="196"/>
      <c r="G580" s="196"/>
      <c r="H580" s="196"/>
      <c r="I580" s="196"/>
      <c r="J580" s="197"/>
      <c r="K580" s="198"/>
    </row>
    <row r="581" spans="2:11" x14ac:dyDescent="0.25">
      <c r="B581" s="196"/>
      <c r="C581" s="196"/>
      <c r="D581" s="196"/>
      <c r="E581" s="196"/>
      <c r="F581" s="196"/>
      <c r="G581" s="196"/>
      <c r="H581" s="196"/>
      <c r="I581" s="196"/>
      <c r="J581" s="197"/>
      <c r="K581" s="198"/>
    </row>
    <row r="582" spans="2:11" x14ac:dyDescent="0.25">
      <c r="B582" s="196"/>
      <c r="C582" s="196"/>
      <c r="D582" s="196"/>
      <c r="E582" s="196"/>
      <c r="F582" s="196"/>
      <c r="G582" s="196"/>
      <c r="H582" s="196"/>
      <c r="I582" s="196"/>
      <c r="J582" s="197"/>
      <c r="K582" s="198"/>
    </row>
    <row r="583" spans="2:11" x14ac:dyDescent="0.25">
      <c r="B583" s="196"/>
      <c r="C583" s="196"/>
      <c r="D583" s="196"/>
      <c r="E583" s="196"/>
      <c r="F583" s="196"/>
      <c r="G583" s="196"/>
      <c r="H583" s="196"/>
      <c r="I583" s="196"/>
      <c r="J583" s="197"/>
      <c r="K583" s="198"/>
    </row>
    <row r="584" spans="2:11" x14ac:dyDescent="0.25">
      <c r="B584" s="196"/>
      <c r="C584" s="196"/>
      <c r="D584" s="196"/>
      <c r="E584" s="196"/>
      <c r="F584" s="196"/>
      <c r="G584" s="196"/>
      <c r="H584" s="196"/>
      <c r="I584" s="196"/>
      <c r="J584" s="197"/>
      <c r="K584" s="198"/>
    </row>
    <row r="585" spans="2:11" x14ac:dyDescent="0.25">
      <c r="B585" s="196"/>
      <c r="C585" s="196"/>
      <c r="D585" s="196"/>
      <c r="E585" s="196"/>
      <c r="F585" s="196"/>
      <c r="G585" s="196"/>
      <c r="H585" s="196"/>
      <c r="I585" s="196"/>
      <c r="J585" s="197"/>
      <c r="K585" s="198"/>
    </row>
    <row r="586" spans="2:11" x14ac:dyDescent="0.25">
      <c r="B586" s="196"/>
      <c r="C586" s="196"/>
      <c r="D586" s="196"/>
      <c r="E586" s="196"/>
      <c r="F586" s="196"/>
      <c r="G586" s="196"/>
      <c r="H586" s="196"/>
      <c r="I586" s="196"/>
      <c r="J586" s="197"/>
      <c r="K586" s="198"/>
    </row>
    <row r="587" spans="2:11" x14ac:dyDescent="0.25">
      <c r="B587" s="196"/>
      <c r="C587" s="196"/>
      <c r="D587" s="196"/>
      <c r="E587" s="196"/>
      <c r="F587" s="196"/>
      <c r="G587" s="196"/>
      <c r="H587" s="196"/>
      <c r="I587" s="196"/>
      <c r="J587" s="197"/>
      <c r="K587" s="198"/>
    </row>
    <row r="588" spans="2:11" x14ac:dyDescent="0.25">
      <c r="B588" s="196"/>
      <c r="C588" s="196"/>
      <c r="D588" s="196"/>
      <c r="E588" s="196"/>
      <c r="F588" s="196"/>
      <c r="G588" s="196"/>
      <c r="H588" s="196"/>
      <c r="I588" s="196"/>
      <c r="J588" s="197"/>
      <c r="K588" s="198"/>
    </row>
    <row r="589" spans="2:11" x14ac:dyDescent="0.25">
      <c r="B589" s="196"/>
      <c r="C589" s="196"/>
      <c r="D589" s="196"/>
      <c r="E589" s="196"/>
      <c r="F589" s="196"/>
      <c r="G589" s="196"/>
      <c r="H589" s="196"/>
      <c r="I589" s="196"/>
      <c r="J589" s="197"/>
      <c r="K589" s="198"/>
    </row>
    <row r="590" spans="2:11" x14ac:dyDescent="0.25">
      <c r="B590" s="196"/>
      <c r="C590" s="196"/>
      <c r="D590" s="196"/>
      <c r="E590" s="196"/>
      <c r="F590" s="196"/>
      <c r="G590" s="196"/>
      <c r="H590" s="196"/>
      <c r="I590" s="196"/>
      <c r="J590" s="197"/>
      <c r="K590" s="198"/>
    </row>
    <row r="591" spans="2:11" x14ac:dyDescent="0.25">
      <c r="B591" s="196"/>
      <c r="C591" s="196"/>
      <c r="D591" s="196"/>
      <c r="E591" s="196"/>
      <c r="F591" s="196"/>
      <c r="G591" s="196"/>
      <c r="H591" s="196"/>
      <c r="I591" s="196"/>
      <c r="J591" s="197"/>
      <c r="K591" s="198"/>
    </row>
    <row r="592" spans="2:11" x14ac:dyDescent="0.25">
      <c r="B592" s="196"/>
      <c r="C592" s="196"/>
      <c r="D592" s="196"/>
      <c r="E592" s="196"/>
      <c r="F592" s="196"/>
      <c r="G592" s="196"/>
      <c r="H592" s="196"/>
      <c r="I592" s="196"/>
      <c r="J592" s="197"/>
      <c r="K592" s="198"/>
    </row>
    <row r="593" spans="2:11" x14ac:dyDescent="0.25">
      <c r="B593" s="196"/>
      <c r="C593" s="196"/>
      <c r="D593" s="196"/>
      <c r="E593" s="196"/>
      <c r="F593" s="196"/>
      <c r="G593" s="196"/>
      <c r="H593" s="196"/>
      <c r="I593" s="196"/>
      <c r="J593" s="197"/>
      <c r="K593" s="198"/>
    </row>
    <row r="594" spans="2:11" x14ac:dyDescent="0.25">
      <c r="B594" s="196"/>
      <c r="C594" s="196"/>
      <c r="D594" s="196"/>
      <c r="E594" s="196"/>
      <c r="F594" s="196"/>
      <c r="G594" s="196"/>
      <c r="H594" s="196"/>
      <c r="I594" s="196"/>
      <c r="J594" s="197"/>
      <c r="K594" s="198"/>
    </row>
    <row r="595" spans="2:11" x14ac:dyDescent="0.25">
      <c r="B595" s="196"/>
      <c r="C595" s="196"/>
      <c r="D595" s="196"/>
      <c r="E595" s="196"/>
      <c r="F595" s="196"/>
      <c r="G595" s="196"/>
      <c r="H595" s="196"/>
      <c r="I595" s="196"/>
      <c r="J595" s="197"/>
      <c r="K595" s="198"/>
    </row>
    <row r="596" spans="2:11" x14ac:dyDescent="0.25">
      <c r="B596" s="196"/>
      <c r="C596" s="196"/>
      <c r="D596" s="196"/>
      <c r="E596" s="196"/>
      <c r="F596" s="196"/>
      <c r="G596" s="196"/>
      <c r="H596" s="196"/>
      <c r="I596" s="196"/>
      <c r="J596" s="197"/>
      <c r="K596" s="198"/>
    </row>
    <row r="597" spans="2:11" x14ac:dyDescent="0.25">
      <c r="B597" s="196"/>
      <c r="C597" s="196"/>
      <c r="D597" s="196"/>
      <c r="E597" s="196"/>
      <c r="F597" s="196"/>
      <c r="G597" s="196"/>
      <c r="H597" s="196"/>
      <c r="I597" s="196"/>
      <c r="J597" s="197"/>
      <c r="K597" s="198"/>
    </row>
    <row r="598" spans="2:11" x14ac:dyDescent="0.25">
      <c r="B598" s="196"/>
      <c r="C598" s="196"/>
      <c r="D598" s="196"/>
      <c r="E598" s="196"/>
      <c r="F598" s="196"/>
      <c r="G598" s="196"/>
      <c r="H598" s="196"/>
      <c r="I598" s="196"/>
      <c r="J598" s="197"/>
      <c r="K598" s="198"/>
    </row>
    <row r="599" spans="2:11" x14ac:dyDescent="0.25">
      <c r="B599" s="196"/>
      <c r="C599" s="196"/>
      <c r="D599" s="196"/>
      <c r="E599" s="196"/>
      <c r="F599" s="196"/>
      <c r="G599" s="196"/>
      <c r="H599" s="196"/>
      <c r="I599" s="196"/>
      <c r="J599" s="197"/>
      <c r="K599" s="198"/>
    </row>
    <row r="600" spans="2:11" x14ac:dyDescent="0.25">
      <c r="B600" s="196"/>
      <c r="C600" s="196"/>
      <c r="D600" s="196"/>
      <c r="E600" s="196"/>
      <c r="F600" s="196"/>
      <c r="G600" s="196"/>
      <c r="H600" s="196"/>
      <c r="I600" s="196"/>
      <c r="J600" s="197"/>
      <c r="K600" s="198"/>
    </row>
    <row r="601" spans="2:11" x14ac:dyDescent="0.25">
      <c r="B601" s="196"/>
      <c r="C601" s="196"/>
      <c r="D601" s="196"/>
      <c r="E601" s="196"/>
      <c r="F601" s="196"/>
      <c r="G601" s="196"/>
      <c r="H601" s="196"/>
      <c r="I601" s="196"/>
      <c r="J601" s="197"/>
      <c r="K601" s="198"/>
    </row>
    <row r="602" spans="2:11" x14ac:dyDescent="0.25">
      <c r="B602" s="196"/>
      <c r="C602" s="196"/>
      <c r="D602" s="196"/>
      <c r="E602" s="196"/>
      <c r="F602" s="196"/>
      <c r="G602" s="196"/>
      <c r="H602" s="196"/>
      <c r="I602" s="196"/>
      <c r="J602" s="197"/>
      <c r="K602" s="198"/>
    </row>
    <row r="603" spans="2:11" x14ac:dyDescent="0.25">
      <c r="B603" s="196"/>
      <c r="C603" s="196"/>
      <c r="D603" s="196"/>
      <c r="E603" s="196"/>
      <c r="F603" s="196"/>
      <c r="G603" s="196"/>
      <c r="H603" s="196"/>
      <c r="I603" s="196"/>
      <c r="J603" s="197"/>
      <c r="K603" s="198"/>
    </row>
    <row r="604" spans="2:11" x14ac:dyDescent="0.25">
      <c r="B604" s="196"/>
      <c r="C604" s="196"/>
      <c r="D604" s="196"/>
      <c r="E604" s="196"/>
      <c r="F604" s="196"/>
      <c r="G604" s="196"/>
      <c r="H604" s="196"/>
      <c r="I604" s="196"/>
      <c r="J604" s="197"/>
      <c r="K604" s="198"/>
    </row>
    <row r="605" spans="2:11" x14ac:dyDescent="0.25">
      <c r="B605" s="196"/>
      <c r="C605" s="196"/>
      <c r="D605" s="196"/>
      <c r="E605" s="196"/>
      <c r="F605" s="196"/>
      <c r="G605" s="196"/>
      <c r="H605" s="196"/>
      <c r="I605" s="196"/>
      <c r="J605" s="197"/>
      <c r="K605" s="198"/>
    </row>
    <row r="606" spans="2:11" x14ac:dyDescent="0.25">
      <c r="B606" s="196"/>
      <c r="C606" s="196"/>
      <c r="D606" s="196"/>
      <c r="E606" s="196"/>
      <c r="F606" s="196"/>
      <c r="G606" s="196"/>
      <c r="H606" s="196"/>
      <c r="I606" s="196"/>
      <c r="J606" s="197"/>
      <c r="K606" s="198"/>
    </row>
    <row r="607" spans="2:11" x14ac:dyDescent="0.25">
      <c r="B607" s="196"/>
      <c r="C607" s="196"/>
      <c r="D607" s="196"/>
      <c r="E607" s="196"/>
      <c r="F607" s="196"/>
      <c r="G607" s="196"/>
      <c r="H607" s="196"/>
      <c r="I607" s="196"/>
      <c r="J607" s="197"/>
      <c r="K607" s="198"/>
    </row>
    <row r="608" spans="2:11" x14ac:dyDescent="0.25">
      <c r="B608" s="196"/>
      <c r="C608" s="196"/>
      <c r="D608" s="196"/>
      <c r="E608" s="196"/>
      <c r="F608" s="196"/>
      <c r="G608" s="196"/>
      <c r="H608" s="196"/>
      <c r="I608" s="196"/>
      <c r="J608" s="197"/>
      <c r="K608" s="198"/>
    </row>
    <row r="609" spans="2:11" x14ac:dyDescent="0.25">
      <c r="B609" s="196"/>
      <c r="C609" s="196"/>
      <c r="D609" s="196"/>
      <c r="E609" s="196"/>
      <c r="F609" s="196"/>
      <c r="G609" s="196"/>
      <c r="H609" s="196"/>
      <c r="I609" s="196"/>
      <c r="J609" s="197"/>
      <c r="K609" s="198"/>
    </row>
    <row r="610" spans="2:11" x14ac:dyDescent="0.25">
      <c r="B610" s="196"/>
      <c r="C610" s="196"/>
      <c r="D610" s="196"/>
      <c r="E610" s="196"/>
      <c r="F610" s="196"/>
      <c r="G610" s="196"/>
      <c r="H610" s="196"/>
      <c r="I610" s="196"/>
      <c r="J610" s="197"/>
      <c r="K610" s="198"/>
    </row>
    <row r="611" spans="2:11" x14ac:dyDescent="0.25">
      <c r="B611" s="196"/>
      <c r="C611" s="196"/>
      <c r="D611" s="196"/>
      <c r="E611" s="196"/>
      <c r="F611" s="196"/>
      <c r="G611" s="196"/>
      <c r="H611" s="196"/>
      <c r="I611" s="196"/>
      <c r="J611" s="197"/>
      <c r="K611" s="198"/>
    </row>
    <row r="612" spans="2:11" x14ac:dyDescent="0.25">
      <c r="B612" s="196"/>
      <c r="C612" s="196"/>
      <c r="D612" s="196"/>
      <c r="E612" s="196"/>
      <c r="F612" s="196"/>
      <c r="G612" s="196"/>
      <c r="H612" s="196"/>
      <c r="I612" s="196"/>
      <c r="J612" s="197"/>
      <c r="K612" s="198"/>
    </row>
    <row r="613" spans="2:11" x14ac:dyDescent="0.25">
      <c r="B613" s="196"/>
      <c r="C613" s="196"/>
      <c r="D613" s="196"/>
      <c r="E613" s="196"/>
      <c r="F613" s="196"/>
      <c r="G613" s="196"/>
      <c r="H613" s="196"/>
      <c r="I613" s="196"/>
      <c r="J613" s="197"/>
      <c r="K613" s="198"/>
    </row>
    <row r="614" spans="2:11" x14ac:dyDescent="0.25">
      <c r="B614" s="196"/>
      <c r="C614" s="196"/>
      <c r="D614" s="196"/>
      <c r="E614" s="196"/>
      <c r="F614" s="196"/>
      <c r="G614" s="196"/>
      <c r="H614" s="196"/>
      <c r="I614" s="196"/>
      <c r="J614" s="197"/>
      <c r="K614" s="198"/>
    </row>
    <row r="615" spans="2:11" x14ac:dyDescent="0.25">
      <c r="B615" s="196"/>
      <c r="C615" s="196"/>
      <c r="D615" s="196"/>
      <c r="E615" s="196"/>
      <c r="F615" s="196"/>
      <c r="G615" s="196"/>
      <c r="H615" s="196"/>
      <c r="I615" s="196"/>
      <c r="J615" s="197"/>
      <c r="K615" s="198"/>
    </row>
    <row r="616" spans="2:11" x14ac:dyDescent="0.25">
      <c r="B616" s="196"/>
      <c r="C616" s="196"/>
      <c r="D616" s="196"/>
      <c r="E616" s="196"/>
      <c r="F616" s="196"/>
      <c r="G616" s="196"/>
      <c r="H616" s="196"/>
      <c r="I616" s="196"/>
      <c r="J616" s="197"/>
      <c r="K616" s="198"/>
    </row>
    <row r="617" spans="2:11" x14ac:dyDescent="0.25">
      <c r="B617" s="196"/>
      <c r="C617" s="196"/>
      <c r="D617" s="196"/>
      <c r="E617" s="196"/>
      <c r="F617" s="196"/>
      <c r="G617" s="196"/>
      <c r="H617" s="196"/>
      <c r="I617" s="196"/>
      <c r="J617" s="197"/>
      <c r="K617" s="198"/>
    </row>
    <row r="618" spans="2:11" x14ac:dyDescent="0.25">
      <c r="B618" s="196"/>
      <c r="C618" s="196"/>
      <c r="D618" s="196"/>
      <c r="E618" s="196"/>
      <c r="F618" s="196"/>
      <c r="G618" s="196"/>
      <c r="H618" s="196"/>
      <c r="I618" s="196"/>
      <c r="J618" s="197"/>
      <c r="K618" s="198"/>
    </row>
    <row r="619" spans="2:11" x14ac:dyDescent="0.25">
      <c r="B619" s="196"/>
      <c r="C619" s="196"/>
      <c r="D619" s="196"/>
      <c r="E619" s="196"/>
      <c r="F619" s="196"/>
      <c r="G619" s="196"/>
      <c r="H619" s="196"/>
      <c r="I619" s="196"/>
      <c r="J619" s="197"/>
      <c r="K619" s="198"/>
    </row>
    <row r="620" spans="2:11" x14ac:dyDescent="0.25">
      <c r="B620" s="196"/>
      <c r="C620" s="196"/>
      <c r="D620" s="196"/>
      <c r="E620" s="196"/>
      <c r="F620" s="196"/>
      <c r="G620" s="196"/>
      <c r="H620" s="196"/>
      <c r="I620" s="196"/>
      <c r="J620" s="197"/>
      <c r="K620" s="198"/>
    </row>
    <row r="621" spans="2:11" x14ac:dyDescent="0.25">
      <c r="B621" s="196"/>
      <c r="C621" s="196"/>
      <c r="D621" s="196"/>
      <c r="E621" s="196"/>
      <c r="F621" s="196"/>
      <c r="G621" s="196"/>
      <c r="H621" s="196"/>
      <c r="I621" s="196"/>
      <c r="J621" s="197"/>
      <c r="K621" s="198"/>
    </row>
    <row r="622" spans="2:11" x14ac:dyDescent="0.25">
      <c r="B622" s="196"/>
      <c r="C622" s="196"/>
      <c r="D622" s="196"/>
      <c r="E622" s="196"/>
      <c r="F622" s="196"/>
      <c r="G622" s="196"/>
      <c r="H622" s="196"/>
      <c r="I622" s="196"/>
      <c r="J622" s="197"/>
      <c r="K622" s="198"/>
    </row>
    <row r="623" spans="2:11" x14ac:dyDescent="0.25">
      <c r="B623" s="196"/>
      <c r="C623" s="196"/>
      <c r="D623" s="196"/>
      <c r="E623" s="196"/>
      <c r="F623" s="196"/>
      <c r="G623" s="196"/>
      <c r="H623" s="196"/>
      <c r="I623" s="196"/>
      <c r="J623" s="197"/>
      <c r="K623" s="198"/>
    </row>
    <row r="624" spans="2:11" x14ac:dyDescent="0.25">
      <c r="B624" s="196"/>
      <c r="C624" s="196"/>
      <c r="D624" s="196"/>
      <c r="E624" s="196"/>
      <c r="F624" s="196"/>
      <c r="G624" s="196"/>
      <c r="H624" s="196"/>
      <c r="I624" s="196"/>
      <c r="J624" s="197"/>
      <c r="K624" s="198"/>
    </row>
    <row r="625" spans="2:11" x14ac:dyDescent="0.25">
      <c r="B625" s="196"/>
      <c r="C625" s="196"/>
      <c r="D625" s="196"/>
      <c r="E625" s="196"/>
      <c r="F625" s="196"/>
      <c r="G625" s="196"/>
      <c r="H625" s="196"/>
      <c r="I625" s="196"/>
      <c r="J625" s="197"/>
      <c r="K625" s="198"/>
    </row>
    <row r="626" spans="2:11" x14ac:dyDescent="0.25">
      <c r="B626" s="196"/>
      <c r="C626" s="196"/>
      <c r="D626" s="196"/>
      <c r="E626" s="196"/>
      <c r="F626" s="196"/>
      <c r="G626" s="196"/>
      <c r="H626" s="196"/>
      <c r="I626" s="196"/>
      <c r="J626" s="197"/>
      <c r="K626" s="198"/>
    </row>
    <row r="627" spans="2:11" x14ac:dyDescent="0.25">
      <c r="B627" s="196"/>
      <c r="C627" s="196"/>
      <c r="D627" s="196"/>
      <c r="E627" s="196"/>
      <c r="F627" s="196"/>
      <c r="G627" s="196"/>
      <c r="H627" s="196"/>
      <c r="I627" s="196"/>
      <c r="J627" s="197"/>
      <c r="K627" s="198"/>
    </row>
    <row r="628" spans="2:11" x14ac:dyDescent="0.25">
      <c r="B628" s="196"/>
      <c r="C628" s="196"/>
      <c r="D628" s="196"/>
      <c r="E628" s="196"/>
      <c r="F628" s="196"/>
      <c r="G628" s="196"/>
      <c r="H628" s="196"/>
      <c r="I628" s="196"/>
      <c r="J628" s="197"/>
      <c r="K628" s="198"/>
    </row>
    <row r="629" spans="2:11" x14ac:dyDescent="0.25">
      <c r="B629" s="196"/>
      <c r="C629" s="196"/>
      <c r="D629" s="196"/>
      <c r="E629" s="196"/>
      <c r="F629" s="196"/>
      <c r="G629" s="196"/>
      <c r="H629" s="196"/>
      <c r="I629" s="196"/>
      <c r="J629" s="197"/>
      <c r="K629" s="198"/>
    </row>
    <row r="630" spans="2:11" x14ac:dyDescent="0.25">
      <c r="B630" s="196"/>
      <c r="C630" s="196"/>
      <c r="D630" s="196"/>
      <c r="E630" s="196"/>
      <c r="F630" s="196"/>
      <c r="G630" s="196"/>
      <c r="H630" s="196"/>
      <c r="I630" s="196"/>
      <c r="J630" s="197"/>
      <c r="K630" s="198"/>
    </row>
    <row r="631" spans="2:11" x14ac:dyDescent="0.25">
      <c r="B631" s="196"/>
      <c r="C631" s="196"/>
      <c r="D631" s="196"/>
      <c r="E631" s="196"/>
      <c r="F631" s="196"/>
      <c r="G631" s="196"/>
      <c r="H631" s="196"/>
      <c r="I631" s="196"/>
      <c r="J631" s="197"/>
      <c r="K631" s="198"/>
    </row>
    <row r="632" spans="2:11" x14ac:dyDescent="0.25">
      <c r="B632" s="196"/>
      <c r="C632" s="196"/>
      <c r="D632" s="196"/>
      <c r="E632" s="196"/>
      <c r="F632" s="196"/>
      <c r="G632" s="196"/>
      <c r="H632" s="196"/>
      <c r="I632" s="196"/>
      <c r="J632" s="197"/>
      <c r="K632" s="198"/>
    </row>
    <row r="633" spans="2:11" x14ac:dyDescent="0.25">
      <c r="B633" s="196"/>
      <c r="C633" s="196"/>
      <c r="D633" s="196"/>
      <c r="E633" s="196"/>
      <c r="F633" s="196"/>
      <c r="G633" s="196"/>
      <c r="H633" s="196"/>
      <c r="I633" s="196"/>
      <c r="J633" s="197"/>
      <c r="K633" s="198"/>
    </row>
    <row r="634" spans="2:11" x14ac:dyDescent="0.25">
      <c r="B634" s="196"/>
      <c r="C634" s="196"/>
      <c r="D634" s="196"/>
      <c r="E634" s="196"/>
      <c r="F634" s="196"/>
      <c r="G634" s="196"/>
      <c r="H634" s="196"/>
      <c r="I634" s="196"/>
      <c r="J634" s="197"/>
      <c r="K634" s="198"/>
    </row>
    <row r="635" spans="2:11" x14ac:dyDescent="0.25">
      <c r="B635" s="196"/>
      <c r="C635" s="196"/>
      <c r="D635" s="196"/>
      <c r="E635" s="196"/>
      <c r="F635" s="196"/>
      <c r="G635" s="196"/>
      <c r="H635" s="196"/>
      <c r="I635" s="196"/>
      <c r="J635" s="197"/>
      <c r="K635" s="198"/>
    </row>
    <row r="636" spans="2:11" x14ac:dyDescent="0.25">
      <c r="B636" s="196"/>
      <c r="C636" s="196"/>
      <c r="D636" s="196"/>
      <c r="E636" s="196"/>
      <c r="F636" s="196"/>
      <c r="G636" s="196"/>
      <c r="H636" s="196"/>
      <c r="I636" s="196"/>
      <c r="J636" s="197"/>
      <c r="K636" s="198"/>
    </row>
    <row r="637" spans="2:11" x14ac:dyDescent="0.25">
      <c r="B637" s="196"/>
      <c r="C637" s="196"/>
      <c r="D637" s="196"/>
      <c r="E637" s="196"/>
      <c r="F637" s="196"/>
      <c r="G637" s="196"/>
      <c r="H637" s="196"/>
      <c r="I637" s="196"/>
      <c r="J637" s="197"/>
      <c r="K637" s="198"/>
    </row>
    <row r="638" spans="2:11" x14ac:dyDescent="0.25">
      <c r="B638" s="196"/>
      <c r="C638" s="196"/>
      <c r="D638" s="196"/>
      <c r="E638" s="196"/>
      <c r="F638" s="196"/>
      <c r="G638" s="196"/>
      <c r="H638" s="196"/>
      <c r="I638" s="196"/>
      <c r="J638" s="197"/>
      <c r="K638" s="198"/>
    </row>
    <row r="639" spans="2:11" x14ac:dyDescent="0.25">
      <c r="B639" s="196"/>
      <c r="C639" s="196"/>
      <c r="D639" s="196"/>
      <c r="E639" s="196"/>
      <c r="F639" s="196"/>
      <c r="G639" s="196"/>
      <c r="H639" s="196"/>
      <c r="I639" s="196"/>
      <c r="J639" s="197"/>
      <c r="K639" s="198"/>
    </row>
    <row r="640" spans="2:11" x14ac:dyDescent="0.25">
      <c r="B640" s="196"/>
      <c r="C640" s="196"/>
      <c r="D640" s="196"/>
      <c r="E640" s="196"/>
      <c r="F640" s="196"/>
      <c r="G640" s="196"/>
      <c r="H640" s="196"/>
      <c r="I640" s="196"/>
      <c r="J640" s="197"/>
      <c r="K640" s="198"/>
    </row>
    <row r="641" spans="2:11" x14ac:dyDescent="0.25">
      <c r="B641" s="196"/>
      <c r="C641" s="196"/>
      <c r="D641" s="196"/>
      <c r="E641" s="196"/>
      <c r="F641" s="196"/>
      <c r="G641" s="196"/>
      <c r="H641" s="196"/>
      <c r="I641" s="196"/>
      <c r="J641" s="197"/>
      <c r="K641" s="198"/>
    </row>
    <row r="642" spans="2:11" x14ac:dyDescent="0.25">
      <c r="B642" s="196"/>
      <c r="C642" s="196"/>
      <c r="D642" s="196"/>
      <c r="E642" s="196"/>
      <c r="F642" s="196"/>
      <c r="G642" s="196"/>
      <c r="H642" s="196"/>
      <c r="I642" s="196"/>
      <c r="J642" s="197"/>
      <c r="K642" s="198"/>
    </row>
    <row r="643" spans="2:11" x14ac:dyDescent="0.25">
      <c r="B643" s="196"/>
      <c r="C643" s="196"/>
      <c r="D643" s="196"/>
      <c r="E643" s="196"/>
      <c r="F643" s="196"/>
      <c r="G643" s="196"/>
      <c r="H643" s="196"/>
      <c r="I643" s="196"/>
      <c r="J643" s="197"/>
      <c r="K643" s="198"/>
    </row>
    <row r="644" spans="2:11" x14ac:dyDescent="0.25">
      <c r="B644" s="196"/>
      <c r="C644" s="196"/>
      <c r="D644" s="196"/>
      <c r="E644" s="196"/>
      <c r="F644" s="196"/>
      <c r="G644" s="196"/>
      <c r="H644" s="196"/>
      <c r="I644" s="196"/>
      <c r="J644" s="197"/>
      <c r="K644" s="198"/>
    </row>
    <row r="645" spans="2:11" x14ac:dyDescent="0.25">
      <c r="B645" s="196"/>
      <c r="C645" s="196"/>
      <c r="D645" s="196"/>
      <c r="E645" s="196"/>
      <c r="F645" s="196"/>
      <c r="G645" s="196"/>
      <c r="H645" s="196"/>
      <c r="I645" s="196"/>
      <c r="J645" s="197"/>
      <c r="K645" s="198"/>
    </row>
    <row r="646" spans="2:11" x14ac:dyDescent="0.25">
      <c r="B646" s="196"/>
      <c r="C646" s="196"/>
      <c r="D646" s="196"/>
      <c r="E646" s="196"/>
      <c r="F646" s="196"/>
      <c r="G646" s="196"/>
      <c r="H646" s="196"/>
      <c r="I646" s="196"/>
      <c r="J646" s="197"/>
      <c r="K646" s="198"/>
    </row>
    <row r="647" spans="2:11" x14ac:dyDescent="0.25">
      <c r="B647" s="196"/>
      <c r="C647" s="196"/>
      <c r="D647" s="196"/>
      <c r="E647" s="196"/>
      <c r="F647" s="196"/>
      <c r="G647" s="196"/>
      <c r="H647" s="196"/>
      <c r="I647" s="196"/>
      <c r="J647" s="197"/>
      <c r="K647" s="198"/>
    </row>
    <row r="648" spans="2:11" x14ac:dyDescent="0.25">
      <c r="B648" s="196"/>
      <c r="C648" s="196"/>
      <c r="D648" s="196"/>
      <c r="E648" s="196"/>
      <c r="F648" s="196"/>
      <c r="G648" s="196"/>
      <c r="H648" s="196"/>
      <c r="I648" s="196"/>
      <c r="J648" s="197"/>
      <c r="K648" s="198"/>
    </row>
    <row r="649" spans="2:11" x14ac:dyDescent="0.25">
      <c r="B649" s="196"/>
      <c r="C649" s="196"/>
      <c r="D649" s="196"/>
      <c r="E649" s="196"/>
      <c r="F649" s="196"/>
      <c r="G649" s="196"/>
      <c r="H649" s="196"/>
      <c r="I649" s="196"/>
      <c r="J649" s="197"/>
      <c r="K649" s="198"/>
    </row>
    <row r="650" spans="2:11" x14ac:dyDescent="0.25">
      <c r="B650" s="196"/>
      <c r="C650" s="196"/>
      <c r="D650" s="196"/>
      <c r="E650" s="196"/>
      <c r="F650" s="196"/>
      <c r="G650" s="196"/>
      <c r="H650" s="196"/>
      <c r="I650" s="196"/>
      <c r="J650" s="197"/>
      <c r="K650" s="198"/>
    </row>
    <row r="651" spans="2:11" x14ac:dyDescent="0.25">
      <c r="B651" s="196"/>
      <c r="C651" s="196"/>
      <c r="D651" s="196"/>
      <c r="E651" s="196"/>
      <c r="F651" s="196"/>
      <c r="G651" s="196"/>
      <c r="H651" s="196"/>
      <c r="I651" s="196"/>
      <c r="J651" s="197"/>
      <c r="K651" s="198"/>
    </row>
    <row r="652" spans="2:11" x14ac:dyDescent="0.25">
      <c r="B652" s="196"/>
      <c r="C652" s="196"/>
      <c r="D652" s="196"/>
      <c r="E652" s="196"/>
      <c r="F652" s="196"/>
      <c r="G652" s="196"/>
      <c r="H652" s="196"/>
      <c r="I652" s="196"/>
      <c r="J652" s="197"/>
      <c r="K652" s="198"/>
    </row>
    <row r="653" spans="2:11" x14ac:dyDescent="0.25">
      <c r="B653" s="196"/>
      <c r="C653" s="196"/>
      <c r="D653" s="196"/>
      <c r="E653" s="196"/>
      <c r="F653" s="196"/>
      <c r="G653" s="196"/>
      <c r="H653" s="196"/>
      <c r="I653" s="196"/>
      <c r="J653" s="197"/>
      <c r="K653" s="198"/>
    </row>
    <row r="654" spans="2:11" x14ac:dyDescent="0.25">
      <c r="B654" s="196"/>
      <c r="C654" s="196"/>
      <c r="D654" s="196"/>
      <c r="E654" s="196"/>
      <c r="F654" s="196"/>
      <c r="G654" s="196"/>
      <c r="H654" s="196"/>
      <c r="I654" s="196"/>
      <c r="J654" s="197"/>
      <c r="K654" s="198"/>
    </row>
    <row r="655" spans="2:11" x14ac:dyDescent="0.25">
      <c r="B655" s="196"/>
      <c r="C655" s="196"/>
      <c r="D655" s="196"/>
      <c r="E655" s="196"/>
      <c r="F655" s="196"/>
      <c r="G655" s="196"/>
      <c r="H655" s="196"/>
      <c r="I655" s="196"/>
      <c r="J655" s="197"/>
      <c r="K655" s="198"/>
    </row>
    <row r="656" spans="2:11" x14ac:dyDescent="0.25">
      <c r="B656" s="196"/>
      <c r="C656" s="196"/>
      <c r="D656" s="196"/>
      <c r="E656" s="196"/>
      <c r="F656" s="196"/>
      <c r="G656" s="196"/>
      <c r="H656" s="196"/>
      <c r="I656" s="196"/>
      <c r="J656" s="197"/>
      <c r="K656" s="198"/>
    </row>
    <row r="657" spans="2:11" x14ac:dyDescent="0.25">
      <c r="B657" s="196"/>
      <c r="C657" s="196"/>
      <c r="D657" s="196"/>
      <c r="E657" s="196"/>
      <c r="F657" s="196"/>
      <c r="G657" s="196"/>
      <c r="H657" s="196"/>
      <c r="I657" s="196"/>
      <c r="J657" s="197"/>
      <c r="K657" s="198"/>
    </row>
    <row r="658" spans="2:11" x14ac:dyDescent="0.25">
      <c r="B658" s="196"/>
      <c r="C658" s="196"/>
      <c r="D658" s="196"/>
      <c r="E658" s="196"/>
      <c r="F658" s="196"/>
      <c r="G658" s="196"/>
      <c r="H658" s="196"/>
      <c r="I658" s="196"/>
      <c r="J658" s="197"/>
      <c r="K658" s="198"/>
    </row>
    <row r="659" spans="2:11" x14ac:dyDescent="0.25">
      <c r="B659" s="196"/>
      <c r="C659" s="196"/>
      <c r="D659" s="196"/>
      <c r="E659" s="196"/>
      <c r="F659" s="196"/>
      <c r="G659" s="196"/>
      <c r="H659" s="196"/>
      <c r="I659" s="196"/>
      <c r="J659" s="197"/>
      <c r="K659" s="198"/>
    </row>
    <row r="660" spans="2:11" x14ac:dyDescent="0.25">
      <c r="B660" s="196"/>
      <c r="C660" s="196"/>
      <c r="D660" s="196"/>
      <c r="E660" s="196"/>
      <c r="F660" s="196"/>
      <c r="G660" s="196"/>
      <c r="H660" s="196"/>
      <c r="I660" s="196"/>
      <c r="J660" s="197"/>
      <c r="K660" s="198"/>
    </row>
    <row r="661" spans="2:11" x14ac:dyDescent="0.25">
      <c r="B661" s="196"/>
      <c r="C661" s="196"/>
      <c r="D661" s="196"/>
      <c r="E661" s="196"/>
      <c r="F661" s="196"/>
      <c r="G661" s="196"/>
      <c r="H661" s="196"/>
      <c r="I661" s="196"/>
      <c r="J661" s="197"/>
      <c r="K661" s="198"/>
    </row>
    <row r="662" spans="2:11" x14ac:dyDescent="0.25">
      <c r="B662" s="196"/>
      <c r="C662" s="196"/>
      <c r="D662" s="196"/>
      <c r="E662" s="196"/>
      <c r="F662" s="196"/>
      <c r="G662" s="196"/>
      <c r="H662" s="196"/>
      <c r="I662" s="196"/>
      <c r="J662" s="197"/>
      <c r="K662" s="198"/>
    </row>
    <row r="663" spans="2:11" x14ac:dyDescent="0.25">
      <c r="B663" s="196"/>
      <c r="C663" s="196"/>
      <c r="D663" s="196"/>
      <c r="E663" s="196"/>
      <c r="F663" s="196"/>
      <c r="G663" s="196"/>
      <c r="H663" s="196"/>
      <c r="I663" s="196"/>
      <c r="J663" s="197"/>
      <c r="K663" s="198"/>
    </row>
    <row r="664" spans="2:11" x14ac:dyDescent="0.25">
      <c r="B664" s="196"/>
      <c r="C664" s="196"/>
      <c r="D664" s="196"/>
      <c r="E664" s="196"/>
      <c r="F664" s="196"/>
      <c r="G664" s="196"/>
      <c r="H664" s="196"/>
      <c r="I664" s="196"/>
      <c r="J664" s="197"/>
      <c r="K664" s="198"/>
    </row>
    <row r="665" spans="2:11" x14ac:dyDescent="0.25">
      <c r="B665" s="196"/>
      <c r="C665" s="196"/>
      <c r="D665" s="196"/>
      <c r="E665" s="196"/>
      <c r="F665" s="196"/>
      <c r="G665" s="196"/>
      <c r="H665" s="196"/>
      <c r="I665" s="196"/>
      <c r="J665" s="197"/>
      <c r="K665" s="198"/>
    </row>
    <row r="666" spans="2:11" x14ac:dyDescent="0.25">
      <c r="B666" s="196"/>
      <c r="C666" s="196"/>
      <c r="D666" s="196"/>
      <c r="E666" s="196"/>
      <c r="F666" s="196"/>
      <c r="G666" s="196"/>
      <c r="H666" s="196"/>
      <c r="I666" s="196"/>
      <c r="J666" s="197"/>
      <c r="K666" s="198"/>
    </row>
    <row r="667" spans="2:11" x14ac:dyDescent="0.25">
      <c r="B667" s="196"/>
      <c r="C667" s="196"/>
      <c r="D667" s="196"/>
      <c r="E667" s="196"/>
      <c r="F667" s="196"/>
      <c r="G667" s="196"/>
      <c r="H667" s="196"/>
      <c r="I667" s="196"/>
      <c r="J667" s="197"/>
      <c r="K667" s="198"/>
    </row>
    <row r="668" spans="2:11" x14ac:dyDescent="0.25">
      <c r="B668" s="196"/>
      <c r="C668" s="196"/>
      <c r="D668" s="196"/>
      <c r="E668" s="196"/>
      <c r="F668" s="196"/>
      <c r="G668" s="196"/>
      <c r="H668" s="196"/>
      <c r="I668" s="196"/>
      <c r="J668" s="197"/>
      <c r="K668" s="198"/>
    </row>
    <row r="669" spans="2:11" x14ac:dyDescent="0.25">
      <c r="B669" s="196"/>
      <c r="C669" s="196"/>
      <c r="D669" s="196"/>
      <c r="E669" s="196"/>
      <c r="F669" s="196"/>
      <c r="G669" s="196"/>
      <c r="H669" s="196"/>
      <c r="I669" s="196"/>
      <c r="J669" s="197"/>
      <c r="K669" s="198"/>
    </row>
    <row r="670" spans="2:11" x14ac:dyDescent="0.25">
      <c r="B670" s="196"/>
      <c r="C670" s="196"/>
      <c r="D670" s="196"/>
      <c r="E670" s="196"/>
      <c r="F670" s="196"/>
      <c r="G670" s="196"/>
      <c r="H670" s="196"/>
      <c r="I670" s="196"/>
      <c r="J670" s="197"/>
      <c r="K670" s="198"/>
    </row>
    <row r="671" spans="2:11" x14ac:dyDescent="0.25">
      <c r="B671" s="196"/>
      <c r="C671" s="196"/>
      <c r="D671" s="196"/>
      <c r="E671" s="196"/>
      <c r="F671" s="196"/>
      <c r="G671" s="196"/>
      <c r="H671" s="196"/>
      <c r="I671" s="196"/>
      <c r="J671" s="197"/>
      <c r="K671" s="198"/>
    </row>
    <row r="672" spans="2:11" x14ac:dyDescent="0.25">
      <c r="B672" s="196"/>
      <c r="C672" s="196"/>
      <c r="D672" s="196"/>
      <c r="E672" s="196"/>
      <c r="F672" s="196"/>
      <c r="G672" s="196"/>
      <c r="H672" s="196"/>
      <c r="I672" s="196"/>
      <c r="J672" s="197"/>
      <c r="K672" s="198"/>
    </row>
    <row r="673" spans="2:11" x14ac:dyDescent="0.25">
      <c r="B673" s="196"/>
      <c r="C673" s="196"/>
      <c r="D673" s="196"/>
      <c r="E673" s="196"/>
      <c r="F673" s="196"/>
      <c r="G673" s="196"/>
      <c r="H673" s="196"/>
      <c r="I673" s="196"/>
      <c r="J673" s="197"/>
      <c r="K673" s="198"/>
    </row>
    <row r="674" spans="2:11" x14ac:dyDescent="0.25">
      <c r="B674" s="196"/>
      <c r="C674" s="196"/>
      <c r="D674" s="196"/>
      <c r="E674" s="196"/>
      <c r="F674" s="196"/>
      <c r="G674" s="196"/>
      <c r="H674" s="196"/>
      <c r="I674" s="196"/>
      <c r="J674" s="197"/>
      <c r="K674" s="198"/>
    </row>
    <row r="675" spans="2:11" x14ac:dyDescent="0.25">
      <c r="B675" s="196"/>
      <c r="C675" s="196"/>
      <c r="D675" s="196"/>
      <c r="E675" s="196"/>
      <c r="F675" s="196"/>
      <c r="G675" s="196"/>
      <c r="H675" s="196"/>
      <c r="I675" s="196"/>
      <c r="J675" s="197"/>
      <c r="K675" s="198"/>
    </row>
    <row r="676" spans="2:11" x14ac:dyDescent="0.25">
      <c r="B676" s="196"/>
      <c r="C676" s="196"/>
      <c r="D676" s="196"/>
      <c r="E676" s="196"/>
      <c r="F676" s="196"/>
      <c r="G676" s="196"/>
      <c r="H676" s="196"/>
      <c r="I676" s="196"/>
      <c r="J676" s="197"/>
      <c r="K676" s="198"/>
    </row>
    <row r="677" spans="2:11" x14ac:dyDescent="0.25">
      <c r="B677" s="196"/>
      <c r="C677" s="196"/>
      <c r="D677" s="196"/>
      <c r="E677" s="196"/>
      <c r="F677" s="196"/>
      <c r="G677" s="196"/>
      <c r="H677" s="196"/>
      <c r="I677" s="196"/>
      <c r="J677" s="197"/>
      <c r="K677" s="198"/>
    </row>
    <row r="678" spans="2:11" x14ac:dyDescent="0.25">
      <c r="B678" s="196"/>
      <c r="C678" s="196"/>
      <c r="D678" s="196"/>
      <c r="E678" s="196"/>
      <c r="F678" s="196"/>
      <c r="G678" s="196"/>
      <c r="H678" s="196"/>
      <c r="I678" s="196"/>
      <c r="J678" s="197"/>
      <c r="K678" s="198"/>
    </row>
    <row r="679" spans="2:11" x14ac:dyDescent="0.25">
      <c r="B679" s="196"/>
      <c r="C679" s="196"/>
      <c r="D679" s="196"/>
      <c r="E679" s="196"/>
      <c r="F679" s="196"/>
      <c r="G679" s="196"/>
      <c r="H679" s="196"/>
      <c r="I679" s="196"/>
      <c r="J679" s="197"/>
      <c r="K679" s="198"/>
    </row>
    <row r="680" spans="2:11" x14ac:dyDescent="0.25">
      <c r="B680" s="196"/>
      <c r="C680" s="196"/>
      <c r="D680" s="196"/>
      <c r="E680" s="196"/>
      <c r="F680" s="196"/>
      <c r="G680" s="196"/>
      <c r="H680" s="196"/>
      <c r="I680" s="196"/>
      <c r="J680" s="197"/>
      <c r="K680" s="198"/>
    </row>
    <row r="681" spans="2:11" x14ac:dyDescent="0.25">
      <c r="B681" s="196"/>
      <c r="C681" s="196"/>
      <c r="D681" s="196"/>
      <c r="E681" s="196"/>
      <c r="F681" s="196"/>
      <c r="G681" s="196"/>
      <c r="H681" s="196"/>
      <c r="I681" s="196"/>
      <c r="J681" s="197"/>
      <c r="K681" s="198"/>
    </row>
    <row r="682" spans="2:11" x14ac:dyDescent="0.25">
      <c r="B682" s="196"/>
      <c r="C682" s="196"/>
      <c r="D682" s="196"/>
      <c r="E682" s="196"/>
      <c r="F682" s="196"/>
      <c r="G682" s="196"/>
      <c r="H682" s="196"/>
      <c r="I682" s="196"/>
      <c r="J682" s="197"/>
      <c r="K682" s="198"/>
    </row>
    <row r="683" spans="2:11" x14ac:dyDescent="0.25">
      <c r="B683" s="196"/>
      <c r="C683" s="196"/>
      <c r="D683" s="196"/>
      <c r="E683" s="196"/>
      <c r="F683" s="196"/>
      <c r="G683" s="196"/>
      <c r="H683" s="196"/>
      <c r="I683" s="196"/>
      <c r="J683" s="197"/>
      <c r="K683" s="198"/>
    </row>
    <row r="684" spans="2:11" x14ac:dyDescent="0.25">
      <c r="B684" s="196"/>
      <c r="C684" s="196"/>
      <c r="D684" s="196"/>
      <c r="E684" s="196"/>
      <c r="F684" s="196"/>
      <c r="G684" s="196"/>
      <c r="H684" s="196"/>
      <c r="I684" s="196"/>
      <c r="J684" s="197"/>
      <c r="K684" s="198"/>
    </row>
    <row r="685" spans="2:11" x14ac:dyDescent="0.25">
      <c r="B685" s="196"/>
      <c r="C685" s="196"/>
      <c r="D685" s="196"/>
      <c r="E685" s="196"/>
      <c r="F685" s="196"/>
      <c r="G685" s="196"/>
      <c r="H685" s="196"/>
      <c r="I685" s="196"/>
      <c r="J685" s="197"/>
      <c r="K685" s="198"/>
    </row>
    <row r="686" spans="2:11" x14ac:dyDescent="0.25">
      <c r="B686" s="196"/>
      <c r="C686" s="196"/>
      <c r="D686" s="196"/>
      <c r="E686" s="196"/>
      <c r="F686" s="196"/>
      <c r="G686" s="196"/>
      <c r="H686" s="196"/>
      <c r="I686" s="196"/>
      <c r="J686" s="197"/>
      <c r="K686" s="198"/>
    </row>
    <row r="687" spans="2:11" x14ac:dyDescent="0.25">
      <c r="B687" s="196"/>
      <c r="C687" s="196"/>
      <c r="D687" s="196"/>
      <c r="E687" s="196"/>
      <c r="F687" s="196"/>
      <c r="G687" s="196"/>
      <c r="H687" s="196"/>
      <c r="I687" s="196"/>
      <c r="J687" s="197"/>
      <c r="K687" s="198"/>
    </row>
    <row r="688" spans="2:11" x14ac:dyDescent="0.25">
      <c r="B688" s="196"/>
      <c r="C688" s="196"/>
      <c r="D688" s="196"/>
      <c r="E688" s="196"/>
      <c r="F688" s="196"/>
      <c r="G688" s="196"/>
      <c r="H688" s="196"/>
      <c r="I688" s="196"/>
      <c r="J688" s="197"/>
      <c r="K688" s="198"/>
    </row>
    <row r="689" spans="2:11" x14ac:dyDescent="0.25">
      <c r="B689" s="196"/>
      <c r="C689" s="196"/>
      <c r="D689" s="196"/>
      <c r="E689" s="196"/>
      <c r="F689" s="196"/>
      <c r="G689" s="196"/>
      <c r="H689" s="196"/>
      <c r="I689" s="196"/>
      <c r="J689" s="197"/>
      <c r="K689" s="198"/>
    </row>
    <row r="690" spans="2:11" x14ac:dyDescent="0.25">
      <c r="B690" s="196"/>
      <c r="C690" s="196"/>
      <c r="D690" s="196"/>
      <c r="E690" s="196"/>
      <c r="F690" s="196"/>
      <c r="G690" s="196"/>
      <c r="H690" s="196"/>
      <c r="I690" s="196"/>
      <c r="J690" s="197"/>
      <c r="K690" s="198"/>
    </row>
    <row r="691" spans="2:11" x14ac:dyDescent="0.25">
      <c r="B691" s="196"/>
      <c r="C691" s="196"/>
      <c r="D691" s="196"/>
      <c r="E691" s="196"/>
      <c r="F691" s="196"/>
      <c r="G691" s="196"/>
      <c r="H691" s="196"/>
      <c r="I691" s="196"/>
      <c r="J691" s="197"/>
      <c r="K691" s="198"/>
    </row>
    <row r="692" spans="2:11" x14ac:dyDescent="0.25">
      <c r="B692" s="196"/>
      <c r="C692" s="196"/>
      <c r="D692" s="196"/>
      <c r="E692" s="196"/>
      <c r="F692" s="196"/>
      <c r="G692" s="196"/>
      <c r="H692" s="196"/>
      <c r="I692" s="196"/>
      <c r="J692" s="197"/>
      <c r="K692" s="198"/>
    </row>
    <row r="693" spans="2:11" x14ac:dyDescent="0.25">
      <c r="B693" s="196"/>
      <c r="C693" s="196"/>
      <c r="D693" s="196"/>
      <c r="E693" s="196"/>
      <c r="F693" s="196"/>
      <c r="G693" s="196"/>
      <c r="H693" s="196"/>
      <c r="I693" s="196"/>
      <c r="J693" s="197"/>
      <c r="K693" s="198"/>
    </row>
    <row r="694" spans="2:11" x14ac:dyDescent="0.25">
      <c r="B694" s="196"/>
      <c r="C694" s="196"/>
      <c r="D694" s="196"/>
      <c r="E694" s="196"/>
      <c r="F694" s="196"/>
      <c r="G694" s="196"/>
      <c r="H694" s="196"/>
      <c r="I694" s="196"/>
      <c r="J694" s="197"/>
      <c r="K694" s="198"/>
    </row>
    <row r="695" spans="2:11" x14ac:dyDescent="0.25">
      <c r="B695" s="196"/>
      <c r="C695" s="196"/>
      <c r="D695" s="196"/>
      <c r="E695" s="196"/>
      <c r="F695" s="196"/>
      <c r="G695" s="196"/>
      <c r="H695" s="196"/>
      <c r="I695" s="196"/>
      <c r="J695" s="197"/>
      <c r="K695" s="198"/>
    </row>
    <row r="696" spans="2:11" x14ac:dyDescent="0.25">
      <c r="B696" s="196"/>
      <c r="C696" s="196"/>
      <c r="D696" s="196"/>
      <c r="E696" s="196"/>
      <c r="F696" s="196"/>
      <c r="G696" s="196"/>
      <c r="H696" s="196"/>
      <c r="I696" s="196"/>
      <c r="J696" s="197"/>
      <c r="K696" s="198"/>
    </row>
    <row r="697" spans="2:11" x14ac:dyDescent="0.25">
      <c r="B697" s="196"/>
      <c r="C697" s="196"/>
      <c r="D697" s="196"/>
      <c r="E697" s="196"/>
      <c r="F697" s="196"/>
      <c r="G697" s="196"/>
      <c r="H697" s="196"/>
      <c r="I697" s="196"/>
      <c r="J697" s="197"/>
      <c r="K697" s="198"/>
    </row>
    <row r="698" spans="2:11" x14ac:dyDescent="0.25">
      <c r="B698" s="196"/>
      <c r="C698" s="196"/>
      <c r="D698" s="196"/>
      <c r="E698" s="196"/>
      <c r="F698" s="196"/>
      <c r="G698" s="196"/>
      <c r="H698" s="196"/>
      <c r="I698" s="196"/>
      <c r="J698" s="197"/>
      <c r="K698" s="198"/>
    </row>
    <row r="699" spans="2:11" x14ac:dyDescent="0.25">
      <c r="B699" s="196"/>
      <c r="C699" s="196"/>
      <c r="D699" s="196"/>
      <c r="E699" s="196"/>
      <c r="F699" s="196"/>
      <c r="G699" s="196"/>
      <c r="H699" s="196"/>
      <c r="I699" s="196"/>
      <c r="J699" s="197"/>
      <c r="K699" s="198"/>
    </row>
    <row r="700" spans="2:11" x14ac:dyDescent="0.25">
      <c r="B700" s="196"/>
      <c r="C700" s="196"/>
      <c r="D700" s="196"/>
      <c r="E700" s="196"/>
      <c r="F700" s="196"/>
      <c r="G700" s="196"/>
      <c r="H700" s="196"/>
      <c r="I700" s="196"/>
      <c r="J700" s="197"/>
      <c r="K700" s="198"/>
    </row>
    <row r="701" spans="2:11" x14ac:dyDescent="0.25">
      <c r="B701" s="196"/>
      <c r="C701" s="196"/>
      <c r="D701" s="196"/>
      <c r="E701" s="196"/>
      <c r="F701" s="196"/>
      <c r="G701" s="196"/>
      <c r="H701" s="196"/>
      <c r="I701" s="196"/>
      <c r="J701" s="197"/>
      <c r="K701" s="198"/>
    </row>
    <row r="702" spans="2:11" x14ac:dyDescent="0.25">
      <c r="B702" s="196"/>
      <c r="C702" s="196"/>
      <c r="D702" s="196"/>
      <c r="E702" s="196"/>
      <c r="F702" s="196"/>
      <c r="G702" s="196"/>
      <c r="H702" s="196"/>
      <c r="I702" s="196"/>
      <c r="J702" s="197"/>
      <c r="K702" s="198"/>
    </row>
    <row r="703" spans="2:11" x14ac:dyDescent="0.25">
      <c r="B703" s="196"/>
      <c r="C703" s="196"/>
      <c r="D703" s="196"/>
      <c r="E703" s="196"/>
      <c r="F703" s="196"/>
      <c r="G703" s="196"/>
      <c r="H703" s="196"/>
      <c r="I703" s="196"/>
      <c r="J703" s="197"/>
      <c r="K703" s="198"/>
    </row>
    <row r="704" spans="2:11" x14ac:dyDescent="0.25">
      <c r="B704" s="196"/>
      <c r="C704" s="196"/>
      <c r="D704" s="196"/>
      <c r="E704" s="196"/>
      <c r="F704" s="196"/>
      <c r="G704" s="196"/>
      <c r="H704" s="196"/>
      <c r="I704" s="196"/>
      <c r="J704" s="197"/>
      <c r="K704" s="198"/>
    </row>
    <row r="705" spans="2:11" x14ac:dyDescent="0.25">
      <c r="B705" s="196"/>
      <c r="C705" s="196"/>
      <c r="D705" s="196"/>
      <c r="E705" s="196"/>
      <c r="F705" s="196"/>
      <c r="G705" s="196"/>
      <c r="H705" s="196"/>
      <c r="I705" s="196"/>
      <c r="J705" s="197"/>
      <c r="K705" s="198"/>
    </row>
    <row r="706" spans="2:11" x14ac:dyDescent="0.25">
      <c r="B706" s="196"/>
      <c r="C706" s="196"/>
      <c r="D706" s="196"/>
      <c r="E706" s="196"/>
      <c r="F706" s="196"/>
      <c r="G706" s="196"/>
      <c r="H706" s="196"/>
      <c r="I706" s="196"/>
      <c r="J706" s="197"/>
      <c r="K706" s="198"/>
    </row>
    <row r="707" spans="2:11" x14ac:dyDescent="0.25">
      <c r="B707" s="196"/>
      <c r="C707" s="196"/>
      <c r="D707" s="196"/>
      <c r="E707" s="196"/>
      <c r="F707" s="196"/>
      <c r="G707" s="196"/>
      <c r="H707" s="196"/>
      <c r="I707" s="196"/>
      <c r="J707" s="197"/>
      <c r="K707" s="198"/>
    </row>
    <row r="708" spans="2:11" x14ac:dyDescent="0.25">
      <c r="B708" s="196"/>
      <c r="C708" s="196"/>
      <c r="D708" s="196"/>
      <c r="E708" s="196"/>
      <c r="F708" s="196"/>
      <c r="G708" s="196"/>
      <c r="H708" s="196"/>
      <c r="I708" s="196"/>
      <c r="J708" s="197"/>
      <c r="K708" s="198"/>
    </row>
    <row r="709" spans="2:11" x14ac:dyDescent="0.25">
      <c r="B709" s="196"/>
      <c r="C709" s="196"/>
      <c r="D709" s="196"/>
      <c r="E709" s="196"/>
      <c r="F709" s="196"/>
      <c r="G709" s="196"/>
      <c r="H709" s="196"/>
      <c r="I709" s="196"/>
      <c r="J709" s="197"/>
      <c r="K709" s="198"/>
    </row>
    <row r="710" spans="2:11" x14ac:dyDescent="0.25">
      <c r="B710" s="196"/>
      <c r="C710" s="196"/>
      <c r="D710" s="196"/>
      <c r="E710" s="196"/>
      <c r="F710" s="196"/>
      <c r="G710" s="196"/>
      <c r="H710" s="196"/>
      <c r="I710" s="196"/>
      <c r="J710" s="197"/>
      <c r="K710" s="198"/>
    </row>
    <row r="711" spans="2:11" x14ac:dyDescent="0.25">
      <c r="B711" s="196"/>
      <c r="C711" s="196"/>
      <c r="D711" s="196"/>
      <c r="E711" s="196"/>
      <c r="F711" s="196"/>
      <c r="G711" s="196"/>
      <c r="H711" s="196"/>
      <c r="I711" s="196"/>
      <c r="J711" s="197"/>
      <c r="K711" s="198"/>
    </row>
    <row r="712" spans="2:11" x14ac:dyDescent="0.25">
      <c r="B712" s="196"/>
      <c r="C712" s="196"/>
      <c r="D712" s="196"/>
      <c r="E712" s="196"/>
      <c r="F712" s="196"/>
      <c r="G712" s="196"/>
      <c r="H712" s="196"/>
      <c r="I712" s="196"/>
      <c r="J712" s="197"/>
      <c r="K712" s="198"/>
    </row>
    <row r="713" spans="2:11" x14ac:dyDescent="0.25">
      <c r="B713" s="196"/>
      <c r="C713" s="196"/>
      <c r="D713" s="196"/>
      <c r="E713" s="196"/>
      <c r="F713" s="196"/>
      <c r="G713" s="196"/>
      <c r="H713" s="196"/>
      <c r="I713" s="196"/>
      <c r="J713" s="197"/>
      <c r="K713" s="198"/>
    </row>
    <row r="714" spans="2:11" x14ac:dyDescent="0.25">
      <c r="B714" s="196"/>
      <c r="C714" s="196"/>
      <c r="D714" s="196"/>
      <c r="E714" s="196"/>
      <c r="F714" s="196"/>
      <c r="G714" s="196"/>
      <c r="H714" s="196"/>
      <c r="I714" s="196"/>
      <c r="J714" s="197"/>
      <c r="K714" s="198"/>
    </row>
    <row r="715" spans="2:11" x14ac:dyDescent="0.25">
      <c r="B715" s="196"/>
      <c r="C715" s="196"/>
      <c r="D715" s="196"/>
      <c r="E715" s="196"/>
      <c r="F715" s="196"/>
      <c r="G715" s="196"/>
      <c r="H715" s="196"/>
      <c r="I715" s="196"/>
      <c r="J715" s="197"/>
      <c r="K715" s="198"/>
    </row>
    <row r="716" spans="2:11" x14ac:dyDescent="0.25">
      <c r="B716" s="196"/>
      <c r="C716" s="196"/>
      <c r="D716" s="196"/>
      <c r="E716" s="196"/>
      <c r="F716" s="196"/>
      <c r="G716" s="196"/>
      <c r="H716" s="196"/>
      <c r="I716" s="196"/>
      <c r="J716" s="197"/>
      <c r="K716" s="198"/>
    </row>
    <row r="717" spans="2:11" x14ac:dyDescent="0.25">
      <c r="B717" s="196"/>
      <c r="C717" s="196"/>
      <c r="D717" s="196"/>
      <c r="E717" s="196"/>
      <c r="F717" s="196"/>
      <c r="G717" s="196"/>
      <c r="H717" s="196"/>
      <c r="I717" s="196"/>
      <c r="J717" s="197"/>
      <c r="K717" s="198"/>
    </row>
    <row r="718" spans="2:11" x14ac:dyDescent="0.25">
      <c r="B718" s="196"/>
      <c r="C718" s="196"/>
      <c r="D718" s="196"/>
      <c r="E718" s="196"/>
      <c r="F718" s="196"/>
      <c r="G718" s="196"/>
      <c r="H718" s="196"/>
      <c r="I718" s="196"/>
      <c r="J718" s="197"/>
      <c r="K718" s="198"/>
    </row>
    <row r="719" spans="2:11" x14ac:dyDescent="0.25">
      <c r="B719" s="196"/>
      <c r="C719" s="196"/>
      <c r="D719" s="196"/>
      <c r="E719" s="196"/>
      <c r="F719" s="196"/>
      <c r="G719" s="196"/>
      <c r="H719" s="196"/>
      <c r="I719" s="196"/>
      <c r="J719" s="197"/>
      <c r="K719" s="198"/>
    </row>
    <row r="720" spans="2:11" x14ac:dyDescent="0.25">
      <c r="B720" s="196"/>
      <c r="C720" s="196"/>
      <c r="D720" s="196"/>
      <c r="E720" s="196"/>
      <c r="F720" s="196"/>
      <c r="G720" s="196"/>
      <c r="H720" s="196"/>
      <c r="I720" s="196"/>
      <c r="J720" s="197"/>
      <c r="K720" s="198"/>
    </row>
    <row r="721" spans="2:11" x14ac:dyDescent="0.25">
      <c r="B721" s="196"/>
      <c r="C721" s="196"/>
      <c r="D721" s="196"/>
      <c r="E721" s="196"/>
      <c r="F721" s="196"/>
      <c r="G721" s="196"/>
      <c r="H721" s="196"/>
      <c r="I721" s="196"/>
      <c r="J721" s="197"/>
      <c r="K721" s="198"/>
    </row>
    <row r="722" spans="2:11" x14ac:dyDescent="0.25">
      <c r="B722" s="196"/>
      <c r="C722" s="196"/>
      <c r="D722" s="196"/>
      <c r="E722" s="196"/>
      <c r="F722" s="196"/>
      <c r="G722" s="196"/>
      <c r="H722" s="196"/>
      <c r="I722" s="196"/>
      <c r="J722" s="197"/>
      <c r="K722" s="198"/>
    </row>
    <row r="723" spans="2:11" x14ac:dyDescent="0.25">
      <c r="B723" s="196"/>
      <c r="C723" s="196"/>
      <c r="D723" s="196"/>
      <c r="E723" s="196"/>
      <c r="F723" s="196"/>
      <c r="G723" s="196"/>
      <c r="H723" s="196"/>
      <c r="I723" s="196"/>
      <c r="J723" s="197"/>
      <c r="K723" s="198"/>
    </row>
    <row r="724" spans="2:11" x14ac:dyDescent="0.25">
      <c r="B724" s="196"/>
      <c r="C724" s="196"/>
      <c r="D724" s="196"/>
      <c r="E724" s="196"/>
      <c r="F724" s="196"/>
      <c r="G724" s="196"/>
      <c r="H724" s="196"/>
      <c r="I724" s="196"/>
      <c r="J724" s="197"/>
      <c r="K724" s="198"/>
    </row>
    <row r="725" spans="2:11" x14ac:dyDescent="0.25">
      <c r="B725" s="196"/>
      <c r="C725" s="196"/>
      <c r="D725" s="196"/>
      <c r="E725" s="196"/>
      <c r="F725" s="196"/>
      <c r="G725" s="196"/>
      <c r="H725" s="196"/>
      <c r="I725" s="196"/>
      <c r="J725" s="197"/>
      <c r="K725" s="198"/>
    </row>
    <row r="726" spans="2:11" x14ac:dyDescent="0.25">
      <c r="B726" s="196"/>
      <c r="C726" s="196"/>
      <c r="D726" s="196"/>
      <c r="E726" s="196"/>
      <c r="F726" s="196"/>
      <c r="G726" s="196"/>
      <c r="H726" s="196"/>
      <c r="I726" s="196"/>
      <c r="J726" s="197"/>
      <c r="K726" s="198"/>
    </row>
    <row r="727" spans="2:11" x14ac:dyDescent="0.25">
      <c r="B727" s="196"/>
      <c r="C727" s="196"/>
      <c r="D727" s="196"/>
      <c r="E727" s="196"/>
      <c r="F727" s="196"/>
      <c r="G727" s="196"/>
      <c r="H727" s="196"/>
      <c r="I727" s="196"/>
      <c r="J727" s="197"/>
      <c r="K727" s="198"/>
    </row>
    <row r="728" spans="2:11" x14ac:dyDescent="0.25">
      <c r="B728" s="196"/>
      <c r="C728" s="196"/>
      <c r="D728" s="196"/>
      <c r="E728" s="196"/>
      <c r="F728" s="196"/>
      <c r="G728" s="196"/>
      <c r="H728" s="196"/>
      <c r="I728" s="196"/>
      <c r="J728" s="197"/>
      <c r="K728" s="198"/>
    </row>
    <row r="729" spans="2:11" x14ac:dyDescent="0.25">
      <c r="B729" s="196"/>
      <c r="C729" s="196"/>
      <c r="D729" s="196"/>
      <c r="E729" s="196"/>
      <c r="F729" s="196"/>
      <c r="G729" s="196"/>
      <c r="H729" s="196"/>
      <c r="I729" s="196"/>
      <c r="J729" s="197"/>
      <c r="K729" s="198"/>
    </row>
    <row r="730" spans="2:11" x14ac:dyDescent="0.25">
      <c r="B730" s="196"/>
      <c r="C730" s="196"/>
      <c r="D730" s="196"/>
      <c r="E730" s="196"/>
      <c r="F730" s="196"/>
      <c r="G730" s="196"/>
      <c r="H730" s="196"/>
      <c r="I730" s="196"/>
      <c r="J730" s="197"/>
      <c r="K730" s="198"/>
    </row>
    <row r="731" spans="2:11" x14ac:dyDescent="0.25">
      <c r="B731" s="196"/>
      <c r="C731" s="196"/>
      <c r="D731" s="196"/>
      <c r="E731" s="196"/>
      <c r="F731" s="196"/>
      <c r="G731" s="196"/>
      <c r="H731" s="196"/>
      <c r="I731" s="196"/>
      <c r="J731" s="197"/>
      <c r="K731" s="198"/>
    </row>
    <row r="732" spans="2:11" x14ac:dyDescent="0.25">
      <c r="B732" s="196"/>
      <c r="C732" s="196"/>
      <c r="D732" s="196"/>
      <c r="E732" s="196"/>
      <c r="F732" s="196"/>
      <c r="G732" s="196"/>
      <c r="H732" s="196"/>
      <c r="I732" s="196"/>
      <c r="J732" s="197"/>
      <c r="K732" s="198"/>
    </row>
    <row r="733" spans="2:11" x14ac:dyDescent="0.25">
      <c r="B733" s="196"/>
      <c r="C733" s="196"/>
      <c r="D733" s="196"/>
      <c r="E733" s="196"/>
      <c r="F733" s="196"/>
      <c r="G733" s="196"/>
      <c r="H733" s="196"/>
      <c r="I733" s="196"/>
      <c r="J733" s="197"/>
      <c r="K733" s="198"/>
    </row>
    <row r="734" spans="2:11" x14ac:dyDescent="0.25">
      <c r="B734" s="196"/>
      <c r="C734" s="196"/>
      <c r="D734" s="196"/>
      <c r="E734" s="196"/>
      <c r="F734" s="196"/>
      <c r="G734" s="196"/>
      <c r="H734" s="196"/>
      <c r="I734" s="196"/>
      <c r="J734" s="197"/>
      <c r="K734" s="198"/>
    </row>
    <row r="735" spans="2:11" x14ac:dyDescent="0.25">
      <c r="B735" s="196"/>
      <c r="C735" s="196"/>
      <c r="D735" s="196"/>
      <c r="E735" s="196"/>
      <c r="F735" s="196"/>
      <c r="G735" s="196"/>
      <c r="H735" s="196"/>
      <c r="I735" s="196"/>
      <c r="J735" s="197"/>
      <c r="K735" s="198"/>
    </row>
    <row r="736" spans="2:11" x14ac:dyDescent="0.25">
      <c r="B736" s="196"/>
      <c r="C736" s="196"/>
      <c r="D736" s="196"/>
      <c r="E736" s="196"/>
      <c r="F736" s="196"/>
      <c r="G736" s="196"/>
      <c r="H736" s="196"/>
      <c r="I736" s="196"/>
      <c r="J736" s="197"/>
      <c r="K736" s="198"/>
    </row>
    <row r="737" spans="2:11" x14ac:dyDescent="0.25">
      <c r="B737" s="196"/>
      <c r="C737" s="196"/>
      <c r="D737" s="196"/>
      <c r="E737" s="196"/>
      <c r="F737" s="196"/>
      <c r="G737" s="196"/>
      <c r="H737" s="196"/>
      <c r="I737" s="196"/>
      <c r="J737" s="197"/>
      <c r="K737" s="198"/>
    </row>
    <row r="738" spans="2:11" x14ac:dyDescent="0.25">
      <c r="B738" s="196"/>
      <c r="C738" s="196"/>
      <c r="D738" s="196"/>
      <c r="E738" s="196"/>
      <c r="F738" s="196"/>
      <c r="G738" s="196"/>
      <c r="H738" s="196"/>
      <c r="I738" s="196"/>
      <c r="J738" s="197"/>
      <c r="K738" s="198"/>
    </row>
    <row r="739" spans="2:11" x14ac:dyDescent="0.25">
      <c r="B739" s="196"/>
      <c r="C739" s="196"/>
      <c r="D739" s="196"/>
      <c r="E739" s="196"/>
      <c r="F739" s="196"/>
      <c r="G739" s="196"/>
      <c r="H739" s="196"/>
      <c r="I739" s="196"/>
      <c r="J739" s="197"/>
      <c r="K739" s="198"/>
    </row>
    <row r="740" spans="2:11" x14ac:dyDescent="0.25">
      <c r="B740" s="196"/>
      <c r="C740" s="196"/>
      <c r="D740" s="196"/>
      <c r="E740" s="196"/>
      <c r="F740" s="196"/>
      <c r="G740" s="196"/>
      <c r="H740" s="196"/>
      <c r="I740" s="196"/>
      <c r="J740" s="197"/>
      <c r="K740" s="198"/>
    </row>
    <row r="741" spans="2:11" x14ac:dyDescent="0.25">
      <c r="B741" s="196"/>
      <c r="C741" s="196"/>
      <c r="D741" s="196"/>
      <c r="E741" s="196"/>
      <c r="F741" s="196"/>
      <c r="G741" s="196"/>
      <c r="H741" s="196"/>
      <c r="I741" s="196"/>
      <c r="J741" s="197"/>
      <c r="K741" s="198"/>
    </row>
    <row r="742" spans="2:11" x14ac:dyDescent="0.25">
      <c r="B742" s="196"/>
      <c r="C742" s="196"/>
      <c r="D742" s="196"/>
      <c r="E742" s="196"/>
      <c r="F742" s="196"/>
      <c r="G742" s="196"/>
      <c r="H742" s="196"/>
      <c r="I742" s="196"/>
      <c r="J742" s="197"/>
      <c r="K742" s="198"/>
    </row>
    <row r="743" spans="2:11" x14ac:dyDescent="0.25">
      <c r="B743" s="196"/>
      <c r="C743" s="196"/>
      <c r="D743" s="196"/>
      <c r="E743" s="196"/>
      <c r="F743" s="196"/>
      <c r="G743" s="196"/>
      <c r="H743" s="196"/>
      <c r="I743" s="196"/>
      <c r="J743" s="197"/>
      <c r="K743" s="198"/>
    </row>
    <row r="744" spans="2:11" x14ac:dyDescent="0.25">
      <c r="B744" s="196"/>
      <c r="C744" s="196"/>
      <c r="D744" s="196"/>
      <c r="E744" s="196"/>
      <c r="F744" s="196"/>
      <c r="G744" s="196"/>
      <c r="H744" s="196"/>
      <c r="I744" s="196"/>
      <c r="J744" s="197"/>
      <c r="K744" s="198"/>
    </row>
    <row r="745" spans="2:11" x14ac:dyDescent="0.25">
      <c r="B745" s="196"/>
      <c r="C745" s="196"/>
      <c r="D745" s="196"/>
      <c r="E745" s="196"/>
      <c r="F745" s="196"/>
      <c r="G745" s="196"/>
      <c r="H745" s="196"/>
      <c r="I745" s="196"/>
      <c r="J745" s="197"/>
      <c r="K745" s="198"/>
    </row>
    <row r="746" spans="2:11" x14ac:dyDescent="0.25">
      <c r="B746" s="196"/>
      <c r="C746" s="196"/>
      <c r="D746" s="196"/>
      <c r="E746" s="196"/>
      <c r="F746" s="196"/>
      <c r="G746" s="196"/>
      <c r="H746" s="196"/>
      <c r="I746" s="196"/>
      <c r="J746" s="197"/>
      <c r="K746" s="198"/>
    </row>
    <row r="747" spans="2:11" x14ac:dyDescent="0.25">
      <c r="B747" s="196"/>
      <c r="C747" s="196"/>
      <c r="D747" s="196"/>
      <c r="E747" s="196"/>
      <c r="F747" s="196"/>
      <c r="G747" s="196"/>
      <c r="H747" s="196"/>
      <c r="I747" s="196"/>
      <c r="J747" s="197"/>
      <c r="K747" s="198"/>
    </row>
    <row r="748" spans="2:11" x14ac:dyDescent="0.25">
      <c r="B748" s="196"/>
      <c r="C748" s="196"/>
      <c r="D748" s="196"/>
      <c r="E748" s="196"/>
      <c r="F748" s="196"/>
      <c r="G748" s="196"/>
      <c r="H748" s="196"/>
      <c r="I748" s="196"/>
      <c r="J748" s="197"/>
      <c r="K748" s="198"/>
    </row>
    <row r="749" spans="2:11" x14ac:dyDescent="0.25">
      <c r="B749" s="196"/>
      <c r="C749" s="196"/>
      <c r="D749" s="196"/>
      <c r="E749" s="196"/>
      <c r="F749" s="196"/>
      <c r="G749" s="196"/>
      <c r="H749" s="196"/>
      <c r="I749" s="196"/>
      <c r="J749" s="197"/>
      <c r="K749" s="198"/>
    </row>
    <row r="750" spans="2:11" x14ac:dyDescent="0.25">
      <c r="B750" s="196"/>
      <c r="C750" s="196"/>
      <c r="D750" s="196"/>
      <c r="E750" s="196"/>
      <c r="F750" s="196"/>
      <c r="G750" s="196"/>
      <c r="H750" s="196"/>
      <c r="I750" s="196"/>
      <c r="J750" s="197"/>
      <c r="K750" s="198"/>
    </row>
    <row r="751" spans="2:11" x14ac:dyDescent="0.25">
      <c r="B751" s="196"/>
      <c r="C751" s="196"/>
      <c r="D751" s="196"/>
      <c r="E751" s="196"/>
      <c r="F751" s="196"/>
      <c r="G751" s="196"/>
      <c r="H751" s="196"/>
      <c r="I751" s="196"/>
      <c r="J751" s="197"/>
      <c r="K751" s="198"/>
    </row>
    <row r="752" spans="2:11" x14ac:dyDescent="0.25">
      <c r="B752" s="196"/>
      <c r="C752" s="196"/>
      <c r="D752" s="196"/>
      <c r="E752" s="196"/>
      <c r="F752" s="196"/>
      <c r="G752" s="196"/>
      <c r="H752" s="196"/>
      <c r="I752" s="196"/>
      <c r="J752" s="197"/>
      <c r="K752" s="198"/>
    </row>
    <row r="753" spans="2:11" x14ac:dyDescent="0.25">
      <c r="B753" s="196"/>
      <c r="C753" s="196"/>
      <c r="D753" s="196"/>
      <c r="E753" s="196"/>
      <c r="F753" s="196"/>
      <c r="G753" s="196"/>
      <c r="H753" s="196"/>
      <c r="I753" s="196"/>
      <c r="J753" s="197"/>
      <c r="K753" s="198"/>
    </row>
    <row r="754" spans="2:11" x14ac:dyDescent="0.25">
      <c r="B754" s="196"/>
      <c r="C754" s="196"/>
      <c r="D754" s="196"/>
      <c r="E754" s="196"/>
      <c r="F754" s="196"/>
      <c r="G754" s="196"/>
      <c r="H754" s="196"/>
      <c r="I754" s="196"/>
      <c r="J754" s="197"/>
      <c r="K754" s="198"/>
    </row>
    <row r="755" spans="2:11" x14ac:dyDescent="0.25">
      <c r="B755" s="196"/>
      <c r="C755" s="196"/>
      <c r="D755" s="196"/>
      <c r="E755" s="196"/>
      <c r="F755" s="196"/>
      <c r="G755" s="196"/>
      <c r="H755" s="196"/>
      <c r="I755" s="196"/>
      <c r="J755" s="197"/>
      <c r="K755" s="198"/>
    </row>
    <row r="756" spans="2:11" x14ac:dyDescent="0.25">
      <c r="B756" s="196"/>
      <c r="C756" s="196"/>
      <c r="D756" s="196"/>
      <c r="E756" s="196"/>
      <c r="F756" s="196"/>
      <c r="G756" s="196"/>
      <c r="H756" s="196"/>
      <c r="I756" s="196"/>
      <c r="J756" s="197"/>
      <c r="K756" s="198"/>
    </row>
    <row r="757" spans="2:11" x14ac:dyDescent="0.25">
      <c r="B757" s="196"/>
      <c r="C757" s="196"/>
      <c r="D757" s="196"/>
      <c r="E757" s="196"/>
      <c r="F757" s="196"/>
      <c r="G757" s="196"/>
      <c r="H757" s="196"/>
      <c r="I757" s="196"/>
      <c r="J757" s="197"/>
      <c r="K757" s="198"/>
    </row>
    <row r="758" spans="2:11" x14ac:dyDescent="0.25">
      <c r="B758" s="196"/>
      <c r="C758" s="196"/>
      <c r="D758" s="196"/>
      <c r="E758" s="196"/>
      <c r="F758" s="196"/>
      <c r="G758" s="196"/>
      <c r="H758" s="196"/>
      <c r="I758" s="196"/>
      <c r="J758" s="197"/>
      <c r="K758" s="198"/>
    </row>
    <row r="759" spans="2:11" x14ac:dyDescent="0.25">
      <c r="B759" s="196"/>
      <c r="C759" s="196"/>
      <c r="D759" s="196"/>
      <c r="E759" s="196"/>
      <c r="F759" s="196"/>
      <c r="G759" s="196"/>
      <c r="H759" s="196"/>
      <c r="I759" s="196"/>
      <c r="J759" s="197"/>
      <c r="K759" s="198"/>
    </row>
    <row r="760" spans="2:11" x14ac:dyDescent="0.25">
      <c r="B760" s="196"/>
      <c r="C760" s="196"/>
      <c r="D760" s="196"/>
      <c r="E760" s="196"/>
      <c r="F760" s="196"/>
      <c r="G760" s="196"/>
      <c r="H760" s="196"/>
      <c r="I760" s="196"/>
      <c r="J760" s="197"/>
      <c r="K760" s="198"/>
    </row>
    <row r="761" spans="2:11" x14ac:dyDescent="0.25">
      <c r="B761" s="196"/>
      <c r="C761" s="196"/>
      <c r="D761" s="196"/>
      <c r="E761" s="196"/>
      <c r="F761" s="196"/>
      <c r="G761" s="196"/>
      <c r="H761" s="196"/>
      <c r="I761" s="196"/>
      <c r="J761" s="197"/>
      <c r="K761" s="198"/>
    </row>
    <row r="762" spans="2:11" x14ac:dyDescent="0.25">
      <c r="B762" s="196"/>
      <c r="C762" s="196"/>
      <c r="D762" s="196"/>
      <c r="E762" s="196"/>
      <c r="F762" s="196"/>
      <c r="G762" s="196"/>
      <c r="H762" s="196"/>
      <c r="I762" s="196"/>
      <c r="J762" s="197"/>
      <c r="K762" s="198"/>
    </row>
    <row r="763" spans="2:11" x14ac:dyDescent="0.25">
      <c r="B763" s="196"/>
      <c r="C763" s="196"/>
      <c r="D763" s="196"/>
      <c r="E763" s="196"/>
      <c r="F763" s="196"/>
      <c r="G763" s="196"/>
      <c r="H763" s="196"/>
      <c r="I763" s="196"/>
      <c r="J763" s="197"/>
      <c r="K763" s="198"/>
    </row>
    <row r="764" spans="2:11" x14ac:dyDescent="0.25">
      <c r="B764" s="196"/>
      <c r="C764" s="196"/>
      <c r="D764" s="196"/>
      <c r="E764" s="196"/>
      <c r="F764" s="196"/>
      <c r="G764" s="196"/>
      <c r="H764" s="196"/>
      <c r="I764" s="196"/>
      <c r="J764" s="197"/>
      <c r="K764" s="198"/>
    </row>
    <row r="765" spans="2:11" x14ac:dyDescent="0.25">
      <c r="B765" s="196"/>
      <c r="C765" s="196"/>
      <c r="D765" s="196"/>
      <c r="E765" s="196"/>
      <c r="F765" s="196"/>
      <c r="G765" s="196"/>
      <c r="H765" s="196"/>
      <c r="I765" s="196"/>
      <c r="J765" s="197"/>
      <c r="K765" s="198"/>
    </row>
    <row r="766" spans="2:11" x14ac:dyDescent="0.25">
      <c r="B766" s="196"/>
      <c r="C766" s="196"/>
      <c r="D766" s="196"/>
      <c r="E766" s="196"/>
      <c r="F766" s="196"/>
      <c r="G766" s="196"/>
      <c r="H766" s="196"/>
      <c r="I766" s="196"/>
      <c r="J766" s="197"/>
      <c r="K766" s="198"/>
    </row>
    <row r="767" spans="2:11" x14ac:dyDescent="0.25">
      <c r="B767" s="196"/>
      <c r="C767" s="196"/>
      <c r="D767" s="196"/>
      <c r="E767" s="196"/>
      <c r="F767" s="196"/>
      <c r="G767" s="196"/>
      <c r="H767" s="196"/>
      <c r="I767" s="196"/>
      <c r="J767" s="197"/>
      <c r="K767" s="198"/>
    </row>
    <row r="768" spans="2:11" x14ac:dyDescent="0.25">
      <c r="B768" s="196"/>
      <c r="C768" s="196"/>
      <c r="D768" s="196"/>
      <c r="E768" s="196"/>
      <c r="F768" s="196"/>
      <c r="G768" s="196"/>
      <c r="H768" s="196"/>
      <c r="I768" s="196"/>
      <c r="J768" s="197"/>
      <c r="K768" s="198"/>
    </row>
    <row r="769" spans="2:11" x14ac:dyDescent="0.25">
      <c r="B769" s="196"/>
      <c r="C769" s="196"/>
      <c r="D769" s="196"/>
      <c r="E769" s="196"/>
      <c r="F769" s="196"/>
      <c r="G769" s="196"/>
      <c r="H769" s="196"/>
      <c r="I769" s="196"/>
      <c r="J769" s="197"/>
      <c r="K769" s="198"/>
    </row>
    <row r="770" spans="2:11" x14ac:dyDescent="0.25">
      <c r="B770" s="196"/>
      <c r="C770" s="196"/>
      <c r="D770" s="196"/>
      <c r="E770" s="196"/>
      <c r="F770" s="196"/>
      <c r="G770" s="196"/>
      <c r="H770" s="196"/>
      <c r="I770" s="196"/>
      <c r="J770" s="197"/>
      <c r="K770" s="198"/>
    </row>
    <row r="771" spans="2:11" x14ac:dyDescent="0.25">
      <c r="B771" s="196"/>
      <c r="C771" s="196"/>
      <c r="D771" s="196"/>
      <c r="E771" s="196"/>
      <c r="F771" s="196"/>
      <c r="G771" s="196"/>
      <c r="H771" s="196"/>
      <c r="I771" s="196"/>
      <c r="J771" s="197"/>
      <c r="K771" s="198"/>
    </row>
    <row r="772" spans="2:11" x14ac:dyDescent="0.25">
      <c r="B772" s="196"/>
      <c r="C772" s="196"/>
      <c r="D772" s="196"/>
      <c r="E772" s="196"/>
      <c r="F772" s="196"/>
      <c r="G772" s="196"/>
      <c r="H772" s="196"/>
      <c r="I772" s="196"/>
      <c r="J772" s="197"/>
      <c r="K772" s="198"/>
    </row>
    <row r="773" spans="2:11" x14ac:dyDescent="0.25">
      <c r="B773" s="196"/>
      <c r="C773" s="196"/>
      <c r="D773" s="196"/>
      <c r="E773" s="196"/>
      <c r="F773" s="196"/>
      <c r="G773" s="196"/>
      <c r="H773" s="196"/>
      <c r="I773" s="196"/>
      <c r="J773" s="197"/>
      <c r="K773" s="198"/>
    </row>
    <row r="774" spans="2:11" x14ac:dyDescent="0.25">
      <c r="B774" s="196"/>
      <c r="C774" s="196"/>
      <c r="D774" s="196"/>
      <c r="E774" s="196"/>
      <c r="F774" s="196"/>
      <c r="G774" s="196"/>
      <c r="H774" s="196"/>
      <c r="I774" s="196"/>
      <c r="J774" s="197"/>
      <c r="K774" s="198"/>
    </row>
    <row r="775" spans="2:11" x14ac:dyDescent="0.25">
      <c r="B775" s="196"/>
      <c r="C775" s="196"/>
      <c r="D775" s="196"/>
      <c r="E775" s="196"/>
      <c r="F775" s="196"/>
      <c r="G775" s="196"/>
      <c r="H775" s="196"/>
      <c r="I775" s="196"/>
      <c r="J775" s="197"/>
      <c r="K775" s="198"/>
    </row>
    <row r="776" spans="2:11" x14ac:dyDescent="0.25">
      <c r="B776" s="196"/>
      <c r="C776" s="196"/>
      <c r="D776" s="196"/>
      <c r="E776" s="196"/>
      <c r="F776" s="196"/>
      <c r="G776" s="196"/>
      <c r="H776" s="196"/>
      <c r="I776" s="196"/>
      <c r="J776" s="197"/>
      <c r="K776" s="198"/>
    </row>
    <row r="777" spans="2:11" x14ac:dyDescent="0.25">
      <c r="B777" s="196"/>
      <c r="C777" s="196"/>
      <c r="D777" s="196"/>
      <c r="E777" s="196"/>
      <c r="F777" s="196"/>
      <c r="G777" s="196"/>
      <c r="H777" s="196"/>
      <c r="I777" s="196"/>
      <c r="J777" s="197"/>
      <c r="K777" s="198"/>
    </row>
    <row r="778" spans="2:11" x14ac:dyDescent="0.25">
      <c r="B778" s="196"/>
      <c r="C778" s="196"/>
      <c r="D778" s="196"/>
      <c r="E778" s="196"/>
      <c r="F778" s="196"/>
      <c r="G778" s="196"/>
      <c r="H778" s="196"/>
      <c r="I778" s="196"/>
      <c r="J778" s="197"/>
      <c r="K778" s="198"/>
    </row>
    <row r="779" spans="2:11" x14ac:dyDescent="0.25">
      <c r="B779" s="196"/>
      <c r="C779" s="196"/>
      <c r="D779" s="196"/>
      <c r="E779" s="196"/>
      <c r="F779" s="196"/>
      <c r="G779" s="196"/>
      <c r="H779" s="196"/>
      <c r="I779" s="196"/>
      <c r="J779" s="197"/>
      <c r="K779" s="198"/>
    </row>
    <row r="780" spans="2:11" x14ac:dyDescent="0.25">
      <c r="B780" s="196"/>
      <c r="C780" s="196"/>
      <c r="D780" s="196"/>
      <c r="E780" s="196"/>
      <c r="F780" s="196"/>
      <c r="G780" s="196"/>
      <c r="H780" s="196"/>
      <c r="I780" s="196"/>
      <c r="J780" s="197"/>
      <c r="K780" s="198"/>
    </row>
    <row r="781" spans="2:11" x14ac:dyDescent="0.25">
      <c r="B781" s="196"/>
      <c r="C781" s="196"/>
      <c r="D781" s="196"/>
      <c r="E781" s="196"/>
      <c r="F781" s="196"/>
      <c r="G781" s="196"/>
      <c r="H781" s="196"/>
      <c r="I781" s="196"/>
      <c r="J781" s="197"/>
      <c r="K781" s="198"/>
    </row>
    <row r="782" spans="2:11" x14ac:dyDescent="0.25">
      <c r="B782" s="196"/>
      <c r="C782" s="196"/>
      <c r="D782" s="196"/>
      <c r="E782" s="196"/>
      <c r="F782" s="196"/>
      <c r="G782" s="196"/>
      <c r="H782" s="196"/>
      <c r="I782" s="196"/>
      <c r="J782" s="197"/>
      <c r="K782" s="198"/>
    </row>
    <row r="783" spans="2:11" x14ac:dyDescent="0.25">
      <c r="B783" s="196"/>
      <c r="C783" s="196"/>
      <c r="D783" s="196"/>
      <c r="E783" s="196"/>
      <c r="F783" s="196"/>
      <c r="G783" s="196"/>
      <c r="H783" s="196"/>
      <c r="I783" s="196"/>
      <c r="J783" s="197"/>
      <c r="K783" s="198"/>
    </row>
    <row r="784" spans="2:11" x14ac:dyDescent="0.25">
      <c r="B784" s="196"/>
      <c r="C784" s="196"/>
      <c r="D784" s="196"/>
      <c r="E784" s="196"/>
      <c r="F784" s="196"/>
      <c r="G784" s="196"/>
      <c r="H784" s="196"/>
      <c r="I784" s="196"/>
      <c r="J784" s="197"/>
      <c r="K784" s="198"/>
    </row>
    <row r="785" spans="2:11" x14ac:dyDescent="0.25">
      <c r="B785" s="196"/>
      <c r="C785" s="196"/>
      <c r="D785" s="196"/>
      <c r="E785" s="196"/>
      <c r="F785" s="196"/>
      <c r="G785" s="196"/>
      <c r="H785" s="196"/>
      <c r="I785" s="196"/>
      <c r="J785" s="197"/>
      <c r="K785" s="198"/>
    </row>
    <row r="786" spans="2:11" x14ac:dyDescent="0.25">
      <c r="B786" s="196"/>
      <c r="C786" s="196"/>
      <c r="D786" s="196"/>
      <c r="E786" s="196"/>
      <c r="F786" s="196"/>
      <c r="G786" s="196"/>
      <c r="H786" s="196"/>
      <c r="I786" s="196"/>
      <c r="J786" s="197"/>
      <c r="K786" s="198"/>
    </row>
    <row r="787" spans="2:11" x14ac:dyDescent="0.25">
      <c r="B787" s="196"/>
      <c r="C787" s="196"/>
      <c r="D787" s="196"/>
      <c r="E787" s="196"/>
      <c r="F787" s="196"/>
      <c r="G787" s="196"/>
      <c r="H787" s="196"/>
      <c r="I787" s="196"/>
      <c r="J787" s="197"/>
      <c r="K787" s="198"/>
    </row>
    <row r="788" spans="2:11" x14ac:dyDescent="0.25">
      <c r="B788" s="196"/>
      <c r="C788" s="196"/>
      <c r="D788" s="196"/>
      <c r="E788" s="196"/>
      <c r="F788" s="196"/>
      <c r="G788" s="196"/>
      <c r="H788" s="196"/>
      <c r="I788" s="196"/>
      <c r="J788" s="197"/>
      <c r="K788" s="198"/>
    </row>
    <row r="789" spans="2:11" x14ac:dyDescent="0.25">
      <c r="B789" s="196"/>
      <c r="C789" s="196"/>
      <c r="D789" s="196"/>
      <c r="E789" s="196"/>
      <c r="F789" s="196"/>
      <c r="G789" s="196"/>
      <c r="H789" s="196"/>
      <c r="I789" s="196"/>
      <c r="J789" s="197"/>
      <c r="K789" s="198"/>
    </row>
    <row r="790" spans="2:11" x14ac:dyDescent="0.25">
      <c r="B790" s="196"/>
      <c r="C790" s="196"/>
      <c r="D790" s="196"/>
      <c r="E790" s="196"/>
      <c r="F790" s="196"/>
      <c r="G790" s="196"/>
      <c r="H790" s="196"/>
      <c r="I790" s="196"/>
      <c r="J790" s="197"/>
      <c r="K790" s="198"/>
    </row>
    <row r="791" spans="2:11" x14ac:dyDescent="0.25">
      <c r="B791" s="196"/>
      <c r="C791" s="196"/>
      <c r="D791" s="196"/>
      <c r="E791" s="196"/>
      <c r="F791" s="196"/>
      <c r="G791" s="196"/>
      <c r="H791" s="196"/>
      <c r="I791" s="196"/>
      <c r="J791" s="197"/>
      <c r="K791" s="198"/>
    </row>
    <row r="792" spans="2:11" x14ac:dyDescent="0.25">
      <c r="B792" s="196"/>
      <c r="C792" s="196"/>
      <c r="D792" s="196"/>
      <c r="E792" s="196"/>
      <c r="F792" s="196"/>
      <c r="G792" s="196"/>
      <c r="H792" s="196"/>
      <c r="I792" s="196"/>
      <c r="J792" s="197"/>
      <c r="K792" s="198"/>
    </row>
    <row r="793" spans="2:11" x14ac:dyDescent="0.25">
      <c r="B793" s="196"/>
      <c r="C793" s="196"/>
      <c r="D793" s="196"/>
      <c r="E793" s="196"/>
      <c r="F793" s="196"/>
      <c r="G793" s="196"/>
      <c r="H793" s="196"/>
      <c r="I793" s="196"/>
      <c r="J793" s="197"/>
      <c r="K793" s="198"/>
    </row>
    <row r="794" spans="2:11" x14ac:dyDescent="0.25">
      <c r="B794" s="196"/>
      <c r="C794" s="196"/>
      <c r="D794" s="196"/>
      <c r="E794" s="196"/>
      <c r="F794" s="196"/>
      <c r="G794" s="196"/>
      <c r="H794" s="196"/>
      <c r="I794" s="196"/>
      <c r="J794" s="197"/>
      <c r="K794" s="198"/>
    </row>
    <row r="795" spans="2:11" x14ac:dyDescent="0.25">
      <c r="B795" s="196"/>
      <c r="C795" s="196"/>
      <c r="D795" s="196"/>
      <c r="E795" s="196"/>
      <c r="F795" s="196"/>
      <c r="G795" s="196"/>
      <c r="H795" s="196"/>
      <c r="I795" s="196"/>
      <c r="J795" s="197"/>
      <c r="K795" s="198"/>
    </row>
    <row r="796" spans="2:11" x14ac:dyDescent="0.25">
      <c r="B796" s="196"/>
      <c r="C796" s="196"/>
      <c r="D796" s="196"/>
      <c r="E796" s="196"/>
      <c r="F796" s="196"/>
      <c r="G796" s="196"/>
      <c r="H796" s="196"/>
      <c r="I796" s="196"/>
      <c r="J796" s="197"/>
      <c r="K796" s="198"/>
    </row>
    <row r="797" spans="2:11" x14ac:dyDescent="0.25">
      <c r="B797" s="196"/>
      <c r="C797" s="196"/>
      <c r="D797" s="196"/>
      <c r="E797" s="196"/>
      <c r="F797" s="196"/>
      <c r="G797" s="196"/>
      <c r="H797" s="196"/>
      <c r="I797" s="196"/>
      <c r="J797" s="197"/>
      <c r="K797" s="198"/>
    </row>
    <row r="798" spans="2:11" x14ac:dyDescent="0.25">
      <c r="B798" s="196"/>
      <c r="C798" s="196"/>
      <c r="D798" s="196"/>
      <c r="E798" s="196"/>
      <c r="F798" s="196"/>
      <c r="G798" s="196"/>
      <c r="H798" s="196"/>
      <c r="I798" s="196"/>
      <c r="J798" s="197"/>
      <c r="K798" s="198"/>
    </row>
    <row r="799" spans="2:11" x14ac:dyDescent="0.25">
      <c r="B799" s="196"/>
      <c r="C799" s="196"/>
      <c r="D799" s="196"/>
      <c r="E799" s="196"/>
      <c r="F799" s="196"/>
      <c r="G799" s="196"/>
      <c r="H799" s="196"/>
      <c r="I799" s="196"/>
      <c r="J799" s="197"/>
      <c r="K799" s="198"/>
    </row>
    <row r="800" spans="2:11" x14ac:dyDescent="0.25">
      <c r="B800" s="196"/>
      <c r="C800" s="196"/>
      <c r="D800" s="196"/>
      <c r="E800" s="196"/>
      <c r="F800" s="196"/>
      <c r="G800" s="196"/>
      <c r="H800" s="196"/>
      <c r="I800" s="196"/>
      <c r="J800" s="197"/>
      <c r="K800" s="198"/>
    </row>
    <row r="801" spans="2:11" x14ac:dyDescent="0.25">
      <c r="B801" s="196"/>
      <c r="C801" s="196"/>
      <c r="D801" s="196"/>
      <c r="E801" s="196"/>
      <c r="F801" s="196"/>
      <c r="G801" s="196"/>
      <c r="H801" s="196"/>
      <c r="I801" s="196"/>
      <c r="J801" s="197"/>
      <c r="K801" s="198"/>
    </row>
    <row r="802" spans="2:11" x14ac:dyDescent="0.25">
      <c r="B802" s="196"/>
      <c r="C802" s="196"/>
      <c r="D802" s="196"/>
      <c r="E802" s="196"/>
      <c r="F802" s="196"/>
      <c r="G802" s="196"/>
      <c r="H802" s="196"/>
      <c r="I802" s="196"/>
      <c r="J802" s="197"/>
      <c r="K802" s="198"/>
    </row>
    <row r="803" spans="2:11" x14ac:dyDescent="0.25">
      <c r="B803" s="196"/>
      <c r="C803" s="196"/>
      <c r="D803" s="196"/>
      <c r="E803" s="196"/>
      <c r="F803" s="196"/>
      <c r="G803" s="196"/>
      <c r="H803" s="196"/>
      <c r="I803" s="196"/>
      <c r="J803" s="197"/>
      <c r="K803" s="198"/>
    </row>
    <row r="804" spans="2:11" x14ac:dyDescent="0.25">
      <c r="B804" s="196"/>
      <c r="C804" s="196"/>
      <c r="D804" s="196"/>
      <c r="E804" s="196"/>
      <c r="F804" s="196"/>
      <c r="G804" s="196"/>
      <c r="H804" s="196"/>
      <c r="I804" s="196"/>
      <c r="J804" s="197"/>
      <c r="K804" s="198"/>
    </row>
    <row r="805" spans="2:11" x14ac:dyDescent="0.25">
      <c r="B805" s="196"/>
      <c r="C805" s="196"/>
      <c r="D805" s="196"/>
      <c r="E805" s="196"/>
      <c r="F805" s="196"/>
      <c r="G805" s="196"/>
      <c r="H805" s="196"/>
      <c r="I805" s="196"/>
      <c r="J805" s="197"/>
      <c r="K805" s="198"/>
    </row>
    <row r="806" spans="2:11" x14ac:dyDescent="0.25">
      <c r="B806" s="196"/>
      <c r="C806" s="196"/>
      <c r="D806" s="196"/>
      <c r="E806" s="196"/>
      <c r="F806" s="196"/>
      <c r="G806" s="196"/>
      <c r="H806" s="196"/>
      <c r="I806" s="196"/>
      <c r="J806" s="197"/>
      <c r="K806" s="198"/>
    </row>
    <row r="807" spans="2:11" x14ac:dyDescent="0.25">
      <c r="B807" s="196"/>
      <c r="C807" s="196"/>
      <c r="D807" s="196"/>
      <c r="E807" s="196"/>
      <c r="F807" s="196"/>
      <c r="G807" s="196"/>
      <c r="H807" s="196"/>
      <c r="I807" s="196"/>
      <c r="J807" s="197"/>
      <c r="K807" s="198"/>
    </row>
    <row r="808" spans="2:11" x14ac:dyDescent="0.25">
      <c r="B808" s="196"/>
      <c r="C808" s="196"/>
      <c r="D808" s="196"/>
      <c r="E808" s="196"/>
      <c r="F808" s="196"/>
      <c r="G808" s="196"/>
      <c r="H808" s="196"/>
      <c r="I808" s="196"/>
      <c r="J808" s="197"/>
      <c r="K808" s="198"/>
    </row>
    <row r="809" spans="2:11" x14ac:dyDescent="0.25">
      <c r="B809" s="196"/>
      <c r="C809" s="196"/>
      <c r="D809" s="196"/>
      <c r="E809" s="196"/>
      <c r="F809" s="196"/>
      <c r="G809" s="196"/>
      <c r="H809" s="196"/>
      <c r="I809" s="196"/>
      <c r="J809" s="197"/>
      <c r="K809" s="198"/>
    </row>
    <row r="810" spans="2:11" x14ac:dyDescent="0.25">
      <c r="B810" s="196"/>
      <c r="C810" s="196"/>
      <c r="D810" s="196"/>
      <c r="E810" s="196"/>
      <c r="F810" s="196"/>
      <c r="G810" s="196"/>
      <c r="H810" s="196"/>
      <c r="I810" s="196"/>
      <c r="J810" s="197"/>
      <c r="K810" s="198"/>
    </row>
    <row r="811" spans="2:11" x14ac:dyDescent="0.25">
      <c r="B811" s="196"/>
      <c r="C811" s="196"/>
      <c r="D811" s="196"/>
      <c r="E811" s="196"/>
      <c r="F811" s="196"/>
      <c r="G811" s="196"/>
      <c r="H811" s="196"/>
      <c r="I811" s="196"/>
      <c r="J811" s="197"/>
      <c r="K811" s="198"/>
    </row>
    <row r="812" spans="2:11" x14ac:dyDescent="0.25">
      <c r="B812" s="196"/>
      <c r="C812" s="196"/>
      <c r="D812" s="196"/>
      <c r="E812" s="196"/>
      <c r="F812" s="196"/>
      <c r="G812" s="196"/>
      <c r="H812" s="196"/>
      <c r="I812" s="196"/>
      <c r="J812" s="197"/>
      <c r="K812" s="198"/>
    </row>
    <row r="813" spans="2:11" x14ac:dyDescent="0.25">
      <c r="B813" s="196"/>
      <c r="C813" s="196"/>
      <c r="D813" s="196"/>
      <c r="E813" s="196"/>
      <c r="F813" s="196"/>
      <c r="G813" s="196"/>
      <c r="H813" s="196"/>
      <c r="I813" s="196"/>
      <c r="J813" s="197"/>
      <c r="K813" s="198"/>
    </row>
    <row r="814" spans="2:11" x14ac:dyDescent="0.25">
      <c r="B814" s="196"/>
      <c r="C814" s="196"/>
      <c r="D814" s="196"/>
      <c r="E814" s="196"/>
      <c r="F814" s="196"/>
      <c r="G814" s="196"/>
      <c r="H814" s="196"/>
      <c r="I814" s="196"/>
      <c r="J814" s="197"/>
      <c r="K814" s="198"/>
    </row>
    <row r="815" spans="2:11" x14ac:dyDescent="0.25">
      <c r="B815" s="196"/>
      <c r="C815" s="196"/>
      <c r="D815" s="196"/>
      <c r="E815" s="196"/>
      <c r="F815" s="196"/>
      <c r="G815" s="196"/>
      <c r="H815" s="196"/>
      <c r="I815" s="196"/>
      <c r="J815" s="197"/>
      <c r="K815" s="198"/>
    </row>
    <row r="816" spans="2:11" x14ac:dyDescent="0.25">
      <c r="B816" s="196"/>
      <c r="C816" s="196"/>
      <c r="D816" s="196"/>
      <c r="E816" s="196"/>
      <c r="F816" s="196"/>
      <c r="G816" s="196"/>
      <c r="H816" s="196"/>
      <c r="I816" s="196"/>
      <c r="J816" s="197"/>
      <c r="K816" s="198"/>
    </row>
    <row r="817" spans="2:11" x14ac:dyDescent="0.25">
      <c r="B817" s="196"/>
      <c r="C817" s="196"/>
      <c r="D817" s="196"/>
      <c r="E817" s="196"/>
      <c r="F817" s="196"/>
      <c r="G817" s="196"/>
      <c r="H817" s="196"/>
      <c r="I817" s="196"/>
      <c r="J817" s="197"/>
      <c r="K817" s="198"/>
    </row>
    <row r="818" spans="2:11" x14ac:dyDescent="0.25">
      <c r="B818" s="196"/>
      <c r="C818" s="196"/>
      <c r="D818" s="196"/>
      <c r="E818" s="196"/>
      <c r="F818" s="196"/>
      <c r="G818" s="196"/>
      <c r="H818" s="196"/>
      <c r="I818" s="196"/>
      <c r="J818" s="197"/>
      <c r="K818" s="198"/>
    </row>
    <row r="819" spans="2:11" x14ac:dyDescent="0.25">
      <c r="B819" s="196"/>
      <c r="C819" s="196"/>
      <c r="D819" s="196"/>
      <c r="E819" s="196"/>
      <c r="F819" s="196"/>
      <c r="G819" s="196"/>
      <c r="H819" s="196"/>
      <c r="I819" s="196"/>
      <c r="J819" s="197"/>
      <c r="K819" s="198"/>
    </row>
    <row r="820" spans="2:11" x14ac:dyDescent="0.25">
      <c r="B820" s="196"/>
      <c r="C820" s="196"/>
      <c r="D820" s="196"/>
      <c r="E820" s="196"/>
      <c r="F820" s="196"/>
      <c r="G820" s="196"/>
      <c r="H820" s="196"/>
      <c r="I820" s="196"/>
      <c r="J820" s="197"/>
      <c r="K820" s="198"/>
    </row>
    <row r="821" spans="2:11" x14ac:dyDescent="0.25">
      <c r="B821" s="196"/>
      <c r="C821" s="196"/>
      <c r="D821" s="196"/>
      <c r="E821" s="196"/>
      <c r="F821" s="196"/>
      <c r="G821" s="196"/>
      <c r="H821" s="196"/>
      <c r="I821" s="196"/>
      <c r="J821" s="197"/>
      <c r="K821" s="198"/>
    </row>
    <row r="822" spans="2:11" x14ac:dyDescent="0.25">
      <c r="B822" s="196"/>
      <c r="C822" s="196"/>
      <c r="D822" s="196"/>
      <c r="E822" s="196"/>
      <c r="F822" s="196"/>
      <c r="G822" s="196"/>
      <c r="H822" s="196"/>
      <c r="I822" s="196"/>
      <c r="J822" s="197"/>
      <c r="K822" s="198"/>
    </row>
    <row r="823" spans="2:11" x14ac:dyDescent="0.25">
      <c r="B823" s="196"/>
      <c r="C823" s="196"/>
      <c r="D823" s="196"/>
      <c r="E823" s="196"/>
      <c r="F823" s="196"/>
      <c r="G823" s="196"/>
      <c r="H823" s="196"/>
      <c r="I823" s="196"/>
      <c r="J823" s="197"/>
      <c r="K823" s="198"/>
    </row>
    <row r="824" spans="2:11" x14ac:dyDescent="0.25">
      <c r="B824" s="196"/>
      <c r="C824" s="196"/>
      <c r="D824" s="196"/>
      <c r="E824" s="196"/>
      <c r="F824" s="196"/>
      <c r="G824" s="196"/>
      <c r="H824" s="196"/>
      <c r="I824" s="196"/>
      <c r="J824" s="197"/>
      <c r="K824" s="198"/>
    </row>
    <row r="825" spans="2:11" x14ac:dyDescent="0.25">
      <c r="B825" s="196"/>
      <c r="C825" s="196"/>
      <c r="D825" s="196"/>
      <c r="E825" s="196"/>
      <c r="F825" s="196"/>
      <c r="G825" s="196"/>
      <c r="H825" s="196"/>
      <c r="I825" s="196"/>
      <c r="J825" s="197"/>
      <c r="K825" s="198"/>
    </row>
    <row r="826" spans="2:11" x14ac:dyDescent="0.25">
      <c r="B826" s="196"/>
      <c r="C826" s="196"/>
      <c r="D826" s="196"/>
      <c r="E826" s="196"/>
      <c r="F826" s="196"/>
      <c r="G826" s="196"/>
      <c r="H826" s="196"/>
      <c r="I826" s="196"/>
      <c r="J826" s="197"/>
      <c r="K826" s="198"/>
    </row>
    <row r="827" spans="2:11" x14ac:dyDescent="0.25">
      <c r="B827" s="196"/>
      <c r="C827" s="196"/>
      <c r="D827" s="196"/>
      <c r="E827" s="196"/>
      <c r="F827" s="196"/>
      <c r="G827" s="196"/>
      <c r="H827" s="196"/>
      <c r="I827" s="196"/>
      <c r="J827" s="197"/>
      <c r="K827" s="198"/>
    </row>
    <row r="828" spans="2:11" x14ac:dyDescent="0.25">
      <c r="B828" s="196"/>
      <c r="C828" s="196"/>
      <c r="D828" s="196"/>
      <c r="E828" s="196"/>
      <c r="F828" s="196"/>
      <c r="G828" s="196"/>
      <c r="H828" s="196"/>
      <c r="I828" s="196"/>
      <c r="J828" s="197"/>
      <c r="K828" s="198"/>
    </row>
    <row r="829" spans="2:11" x14ac:dyDescent="0.25">
      <c r="B829" s="196"/>
      <c r="C829" s="196"/>
      <c r="D829" s="196"/>
      <c r="E829" s="196"/>
      <c r="F829" s="196"/>
      <c r="G829" s="196"/>
      <c r="H829" s="196"/>
      <c r="I829" s="196"/>
      <c r="J829" s="197"/>
      <c r="K829" s="198"/>
    </row>
    <row r="830" spans="2:11" x14ac:dyDescent="0.25">
      <c r="B830" s="196"/>
      <c r="C830" s="196"/>
      <c r="D830" s="196"/>
      <c r="E830" s="196"/>
      <c r="F830" s="196"/>
      <c r="G830" s="196"/>
      <c r="H830" s="196"/>
      <c r="I830" s="196"/>
      <c r="J830" s="197"/>
      <c r="K830" s="198"/>
    </row>
    <row r="831" spans="2:11" x14ac:dyDescent="0.25">
      <c r="B831" s="196"/>
      <c r="C831" s="196"/>
      <c r="D831" s="196"/>
      <c r="E831" s="196"/>
      <c r="F831" s="196"/>
      <c r="G831" s="196"/>
      <c r="H831" s="196"/>
      <c r="I831" s="196"/>
      <c r="J831" s="197"/>
      <c r="K831" s="198"/>
    </row>
    <row r="832" spans="2:11" x14ac:dyDescent="0.25">
      <c r="B832" s="196"/>
      <c r="C832" s="196"/>
      <c r="D832" s="196"/>
      <c r="E832" s="196"/>
      <c r="F832" s="196"/>
      <c r="G832" s="196"/>
      <c r="H832" s="196"/>
      <c r="I832" s="196"/>
      <c r="J832" s="197"/>
      <c r="K832" s="198"/>
    </row>
    <row r="833" spans="2:11" x14ac:dyDescent="0.25">
      <c r="B833" s="196"/>
      <c r="C833" s="196"/>
      <c r="D833" s="196"/>
      <c r="E833" s="196"/>
      <c r="F833" s="196"/>
      <c r="G833" s="196"/>
      <c r="H833" s="196"/>
      <c r="I833" s="196"/>
      <c r="J833" s="197"/>
      <c r="K833" s="198"/>
    </row>
    <row r="834" spans="2:11" x14ac:dyDescent="0.25">
      <c r="B834" s="196"/>
      <c r="C834" s="196"/>
      <c r="D834" s="196"/>
      <c r="E834" s="196"/>
      <c r="F834" s="196"/>
      <c r="G834" s="196"/>
      <c r="H834" s="196"/>
      <c r="I834" s="196"/>
      <c r="J834" s="197"/>
      <c r="K834" s="198"/>
    </row>
    <row r="835" spans="2:11" x14ac:dyDescent="0.25">
      <c r="B835" s="196"/>
      <c r="C835" s="196"/>
      <c r="D835" s="196"/>
      <c r="E835" s="196"/>
      <c r="F835" s="196"/>
      <c r="G835" s="196"/>
      <c r="H835" s="196"/>
      <c r="I835" s="196"/>
      <c r="J835" s="197"/>
      <c r="K835" s="198"/>
    </row>
    <row r="836" spans="2:11" x14ac:dyDescent="0.25">
      <c r="B836" s="196"/>
      <c r="C836" s="196"/>
      <c r="D836" s="196"/>
      <c r="E836" s="196"/>
      <c r="F836" s="196"/>
      <c r="G836" s="196"/>
      <c r="H836" s="196"/>
      <c r="I836" s="196"/>
      <c r="J836" s="197"/>
      <c r="K836" s="198"/>
    </row>
    <row r="837" spans="2:11" x14ac:dyDescent="0.25">
      <c r="B837" s="196"/>
      <c r="C837" s="196"/>
      <c r="D837" s="196"/>
      <c r="E837" s="196"/>
      <c r="F837" s="196"/>
      <c r="G837" s="196"/>
      <c r="H837" s="196"/>
      <c r="I837" s="196"/>
      <c r="J837" s="197"/>
      <c r="K837" s="198"/>
    </row>
    <row r="838" spans="2:11" x14ac:dyDescent="0.25">
      <c r="B838" s="196"/>
      <c r="C838" s="196"/>
      <c r="D838" s="196"/>
      <c r="E838" s="196"/>
      <c r="F838" s="196"/>
      <c r="G838" s="196"/>
      <c r="H838" s="196"/>
      <c r="I838" s="196"/>
      <c r="J838" s="197"/>
      <c r="K838" s="198"/>
    </row>
    <row r="839" spans="2:11" x14ac:dyDescent="0.25">
      <c r="B839" s="196"/>
      <c r="C839" s="196"/>
      <c r="D839" s="196"/>
      <c r="E839" s="196"/>
      <c r="F839" s="196"/>
      <c r="G839" s="196"/>
      <c r="H839" s="196"/>
      <c r="I839" s="196"/>
      <c r="J839" s="197"/>
      <c r="K839" s="198"/>
    </row>
    <row r="840" spans="2:11" x14ac:dyDescent="0.25">
      <c r="B840" s="196"/>
      <c r="C840" s="196"/>
      <c r="D840" s="196"/>
      <c r="E840" s="196"/>
      <c r="F840" s="196"/>
      <c r="G840" s="196"/>
      <c r="H840" s="196"/>
      <c r="I840" s="196"/>
      <c r="J840" s="197"/>
      <c r="K840" s="198"/>
    </row>
    <row r="841" spans="2:11" x14ac:dyDescent="0.25">
      <c r="B841" s="196"/>
      <c r="C841" s="196"/>
      <c r="D841" s="196"/>
      <c r="E841" s="196"/>
      <c r="F841" s="196"/>
      <c r="G841" s="196"/>
      <c r="H841" s="196"/>
      <c r="I841" s="196"/>
      <c r="J841" s="197"/>
      <c r="K841" s="198"/>
    </row>
    <row r="842" spans="2:11" x14ac:dyDescent="0.25">
      <c r="B842" s="196"/>
      <c r="C842" s="196"/>
      <c r="D842" s="196"/>
      <c r="E842" s="196"/>
      <c r="F842" s="196"/>
      <c r="G842" s="196"/>
      <c r="H842" s="196"/>
      <c r="I842" s="196"/>
      <c r="J842" s="197"/>
      <c r="K842" s="198"/>
    </row>
    <row r="843" spans="2:11" x14ac:dyDescent="0.25">
      <c r="B843" s="196"/>
      <c r="C843" s="196"/>
      <c r="D843" s="196"/>
      <c r="E843" s="196"/>
      <c r="F843" s="196"/>
      <c r="G843" s="196"/>
      <c r="H843" s="196"/>
      <c r="I843" s="196"/>
      <c r="J843" s="197"/>
      <c r="K843" s="198"/>
    </row>
    <row r="844" spans="2:11" x14ac:dyDescent="0.25">
      <c r="B844" s="196"/>
      <c r="C844" s="196"/>
      <c r="D844" s="196"/>
      <c r="E844" s="196"/>
      <c r="F844" s="196"/>
      <c r="G844" s="196"/>
      <c r="H844" s="196"/>
      <c r="I844" s="196"/>
      <c r="J844" s="197"/>
      <c r="K844" s="198"/>
    </row>
    <row r="845" spans="2:11" x14ac:dyDescent="0.25">
      <c r="B845" s="196"/>
      <c r="C845" s="196"/>
      <c r="D845" s="196"/>
      <c r="E845" s="196"/>
      <c r="F845" s="196"/>
      <c r="G845" s="196"/>
      <c r="H845" s="196"/>
      <c r="I845" s="196"/>
      <c r="J845" s="197"/>
      <c r="K845" s="198"/>
    </row>
    <row r="846" spans="2:11" x14ac:dyDescent="0.25">
      <c r="B846" s="196"/>
      <c r="C846" s="196"/>
      <c r="D846" s="196"/>
      <c r="E846" s="196"/>
      <c r="F846" s="196"/>
      <c r="G846" s="196"/>
      <c r="H846" s="196"/>
      <c r="I846" s="196"/>
      <c r="J846" s="197"/>
      <c r="K846" s="198"/>
    </row>
    <row r="847" spans="2:11" x14ac:dyDescent="0.25">
      <c r="B847" s="196"/>
      <c r="C847" s="196"/>
      <c r="D847" s="196"/>
      <c r="E847" s="196"/>
      <c r="F847" s="196"/>
      <c r="G847" s="196"/>
      <c r="H847" s="196"/>
      <c r="I847" s="196"/>
      <c r="J847" s="197"/>
      <c r="K847" s="198"/>
    </row>
    <row r="848" spans="2:11" x14ac:dyDescent="0.25">
      <c r="B848" s="196"/>
      <c r="C848" s="196"/>
      <c r="D848" s="196"/>
      <c r="E848" s="196"/>
      <c r="F848" s="196"/>
      <c r="G848" s="196"/>
      <c r="H848" s="196"/>
      <c r="I848" s="196"/>
      <c r="J848" s="197"/>
      <c r="K848" s="198"/>
    </row>
    <row r="849" spans="2:11" x14ac:dyDescent="0.25">
      <c r="B849" s="196"/>
      <c r="C849" s="196"/>
      <c r="D849" s="196"/>
      <c r="E849" s="196"/>
      <c r="F849" s="196"/>
      <c r="G849" s="196"/>
      <c r="H849" s="196"/>
      <c r="I849" s="196"/>
      <c r="J849" s="197"/>
      <c r="K849" s="198"/>
    </row>
    <row r="850" spans="2:11" x14ac:dyDescent="0.25">
      <c r="B850" s="196"/>
      <c r="C850" s="196"/>
      <c r="D850" s="196"/>
      <c r="E850" s="196"/>
      <c r="F850" s="196"/>
      <c r="G850" s="196"/>
      <c r="H850" s="196"/>
      <c r="I850" s="196"/>
      <c r="J850" s="197"/>
      <c r="K850" s="198"/>
    </row>
    <row r="851" spans="2:11" x14ac:dyDescent="0.25">
      <c r="B851" s="196"/>
      <c r="C851" s="196"/>
      <c r="D851" s="196"/>
      <c r="E851" s="196"/>
      <c r="F851" s="196"/>
      <c r="G851" s="196"/>
      <c r="H851" s="196"/>
      <c r="I851" s="196"/>
      <c r="J851" s="197"/>
      <c r="K851" s="198"/>
    </row>
    <row r="852" spans="2:11" x14ac:dyDescent="0.25">
      <c r="B852" s="196"/>
      <c r="C852" s="196"/>
      <c r="D852" s="196"/>
      <c r="E852" s="196"/>
      <c r="F852" s="196"/>
      <c r="G852" s="196"/>
      <c r="H852" s="196"/>
      <c r="I852" s="196"/>
      <c r="J852" s="197"/>
      <c r="K852" s="198"/>
    </row>
    <row r="853" spans="2:11" x14ac:dyDescent="0.25">
      <c r="B853" s="196"/>
      <c r="C853" s="196"/>
      <c r="D853" s="196"/>
      <c r="E853" s="196"/>
      <c r="F853" s="196"/>
      <c r="G853" s="196"/>
      <c r="H853" s="196"/>
      <c r="I853" s="196"/>
      <c r="J853" s="197"/>
      <c r="K853" s="198"/>
    </row>
    <row r="854" spans="2:11" x14ac:dyDescent="0.25">
      <c r="B854" s="196"/>
      <c r="C854" s="196"/>
      <c r="D854" s="196"/>
      <c r="E854" s="196"/>
      <c r="F854" s="196"/>
      <c r="G854" s="196"/>
      <c r="H854" s="196"/>
      <c r="I854" s="196"/>
      <c r="J854" s="197"/>
      <c r="K854" s="198"/>
    </row>
    <row r="855" spans="2:11" x14ac:dyDescent="0.25">
      <c r="B855" s="196"/>
      <c r="C855" s="196"/>
      <c r="D855" s="196"/>
      <c r="E855" s="196"/>
      <c r="F855" s="196"/>
      <c r="G855" s="196"/>
      <c r="H855" s="196"/>
      <c r="I855" s="196"/>
      <c r="J855" s="197"/>
      <c r="K855" s="198"/>
    </row>
    <row r="856" spans="2:11" x14ac:dyDescent="0.25">
      <c r="B856" s="196"/>
      <c r="C856" s="196"/>
      <c r="D856" s="196"/>
      <c r="E856" s="196"/>
      <c r="F856" s="196"/>
      <c r="G856" s="196"/>
      <c r="H856" s="196"/>
      <c r="I856" s="196"/>
      <c r="J856" s="197"/>
      <c r="K856" s="198"/>
    </row>
    <row r="857" spans="2:11" x14ac:dyDescent="0.25">
      <c r="B857" s="196"/>
      <c r="C857" s="196"/>
      <c r="D857" s="196"/>
      <c r="E857" s="196"/>
      <c r="F857" s="196"/>
      <c r="G857" s="196"/>
      <c r="H857" s="196"/>
      <c r="I857" s="196"/>
      <c r="J857" s="197"/>
      <c r="K857" s="198"/>
    </row>
    <row r="858" spans="2:11" x14ac:dyDescent="0.25">
      <c r="B858" s="196"/>
      <c r="C858" s="196"/>
      <c r="D858" s="196"/>
      <c r="E858" s="196"/>
      <c r="F858" s="196"/>
      <c r="G858" s="196"/>
      <c r="H858" s="196"/>
      <c r="I858" s="196"/>
      <c r="J858" s="197"/>
      <c r="K858" s="198"/>
    </row>
    <row r="859" spans="2:11" x14ac:dyDescent="0.25">
      <c r="B859" s="196"/>
      <c r="C859" s="196"/>
      <c r="D859" s="196"/>
      <c r="E859" s="196"/>
      <c r="F859" s="196"/>
      <c r="G859" s="196"/>
      <c r="H859" s="196"/>
      <c r="I859" s="196"/>
      <c r="J859" s="197"/>
      <c r="K859" s="198"/>
    </row>
    <row r="860" spans="2:11" x14ac:dyDescent="0.25">
      <c r="B860" s="196"/>
      <c r="C860" s="196"/>
      <c r="D860" s="196"/>
      <c r="E860" s="196"/>
      <c r="F860" s="196"/>
      <c r="G860" s="196"/>
      <c r="H860" s="196"/>
      <c r="I860" s="196"/>
      <c r="J860" s="197"/>
      <c r="K860" s="198"/>
    </row>
    <row r="861" spans="2:11" x14ac:dyDescent="0.25">
      <c r="B861" s="196"/>
      <c r="C861" s="196"/>
      <c r="D861" s="196"/>
      <c r="E861" s="196"/>
      <c r="F861" s="196"/>
      <c r="G861" s="196"/>
      <c r="H861" s="196"/>
      <c r="I861" s="196"/>
      <c r="J861" s="197"/>
      <c r="K861" s="198"/>
    </row>
    <row r="862" spans="2:11" x14ac:dyDescent="0.25">
      <c r="B862" s="196"/>
      <c r="C862" s="196"/>
      <c r="D862" s="196"/>
      <c r="E862" s="196"/>
      <c r="F862" s="196"/>
      <c r="G862" s="196"/>
      <c r="H862" s="196"/>
      <c r="I862" s="196"/>
      <c r="J862" s="197"/>
      <c r="K862" s="198"/>
    </row>
    <row r="863" spans="2:11" x14ac:dyDescent="0.25">
      <c r="B863" s="196"/>
      <c r="C863" s="196"/>
      <c r="D863" s="196"/>
      <c r="E863" s="196"/>
      <c r="F863" s="196"/>
      <c r="G863" s="196"/>
      <c r="H863" s="196"/>
      <c r="I863" s="196"/>
      <c r="J863" s="197"/>
      <c r="K863" s="198"/>
    </row>
    <row r="864" spans="2:11" x14ac:dyDescent="0.25">
      <c r="B864" s="196"/>
      <c r="C864" s="196"/>
      <c r="D864" s="196"/>
      <c r="E864" s="196"/>
      <c r="F864" s="196"/>
      <c r="G864" s="196"/>
      <c r="H864" s="196"/>
      <c r="I864" s="196"/>
      <c r="J864" s="197"/>
      <c r="K864" s="198"/>
    </row>
    <row r="865" spans="2:11" x14ac:dyDescent="0.25">
      <c r="B865" s="196"/>
      <c r="C865" s="196"/>
      <c r="D865" s="196"/>
      <c r="E865" s="196"/>
      <c r="F865" s="196"/>
      <c r="G865" s="196"/>
      <c r="H865" s="196"/>
      <c r="I865" s="196"/>
      <c r="J865" s="197"/>
      <c r="K865" s="198"/>
    </row>
    <row r="866" spans="2:11" x14ac:dyDescent="0.25">
      <c r="B866" s="196"/>
      <c r="C866" s="196"/>
      <c r="D866" s="196"/>
      <c r="E866" s="196"/>
      <c r="F866" s="196"/>
      <c r="G866" s="196"/>
      <c r="H866" s="196"/>
      <c r="I866" s="196"/>
      <c r="J866" s="197"/>
      <c r="K866" s="198"/>
    </row>
    <row r="867" spans="2:11" x14ac:dyDescent="0.25">
      <c r="B867" s="196"/>
      <c r="C867" s="196"/>
      <c r="D867" s="196"/>
      <c r="E867" s="196"/>
      <c r="F867" s="196"/>
      <c r="G867" s="196"/>
      <c r="H867" s="196"/>
      <c r="I867" s="196"/>
      <c r="J867" s="197"/>
      <c r="K867" s="198"/>
    </row>
    <row r="868" spans="2:11" x14ac:dyDescent="0.25">
      <c r="B868" s="196"/>
      <c r="C868" s="196"/>
      <c r="D868" s="196"/>
      <c r="E868" s="196"/>
      <c r="F868" s="196"/>
      <c r="G868" s="196"/>
      <c r="H868" s="196"/>
      <c r="I868" s="196"/>
      <c r="J868" s="197"/>
      <c r="K868" s="198"/>
    </row>
    <row r="869" spans="2:11" x14ac:dyDescent="0.25">
      <c r="B869" s="196"/>
      <c r="C869" s="196"/>
      <c r="D869" s="196"/>
      <c r="E869" s="196"/>
      <c r="F869" s="196"/>
      <c r="G869" s="196"/>
      <c r="H869" s="196"/>
      <c r="I869" s="196"/>
      <c r="J869" s="197"/>
      <c r="K869" s="198"/>
    </row>
    <row r="870" spans="2:11" x14ac:dyDescent="0.25">
      <c r="B870" s="196"/>
      <c r="C870" s="196"/>
      <c r="D870" s="196"/>
      <c r="E870" s="196"/>
      <c r="F870" s="196"/>
      <c r="G870" s="196"/>
      <c r="H870" s="196"/>
      <c r="I870" s="196"/>
      <c r="J870" s="197"/>
      <c r="K870" s="198"/>
    </row>
    <row r="871" spans="2:11" x14ac:dyDescent="0.25">
      <c r="B871" s="196"/>
      <c r="C871" s="196"/>
      <c r="D871" s="196"/>
      <c r="E871" s="196"/>
      <c r="F871" s="196"/>
      <c r="G871" s="196"/>
      <c r="H871" s="196"/>
      <c r="I871" s="196"/>
      <c r="J871" s="197"/>
      <c r="K871" s="198"/>
    </row>
    <row r="872" spans="2:11" x14ac:dyDescent="0.25">
      <c r="B872" s="196"/>
      <c r="C872" s="196"/>
      <c r="D872" s="196"/>
      <c r="E872" s="196"/>
      <c r="F872" s="196"/>
      <c r="G872" s="196"/>
      <c r="H872" s="196"/>
      <c r="I872" s="196"/>
      <c r="J872" s="197"/>
      <c r="K872" s="198"/>
    </row>
    <row r="873" spans="2:11" x14ac:dyDescent="0.25">
      <c r="B873" s="196"/>
      <c r="C873" s="196"/>
      <c r="D873" s="196"/>
      <c r="E873" s="196"/>
      <c r="F873" s="196"/>
      <c r="G873" s="196"/>
      <c r="H873" s="196"/>
      <c r="I873" s="196"/>
      <c r="J873" s="197"/>
      <c r="K873" s="198"/>
    </row>
    <row r="874" spans="2:11" x14ac:dyDescent="0.25">
      <c r="B874" s="196"/>
      <c r="C874" s="196"/>
      <c r="D874" s="196"/>
      <c r="E874" s="196"/>
      <c r="F874" s="196"/>
      <c r="G874" s="196"/>
      <c r="H874" s="196"/>
      <c r="I874" s="196"/>
      <c r="J874" s="197"/>
      <c r="K874" s="198"/>
    </row>
    <row r="875" spans="2:11" x14ac:dyDescent="0.25">
      <c r="B875" s="196"/>
      <c r="C875" s="196"/>
      <c r="D875" s="196"/>
      <c r="E875" s="196"/>
      <c r="F875" s="196"/>
      <c r="G875" s="196"/>
      <c r="H875" s="196"/>
      <c r="I875" s="196"/>
      <c r="J875" s="197"/>
      <c r="K875" s="198"/>
    </row>
    <row r="876" spans="2:11" x14ac:dyDescent="0.25">
      <c r="B876" s="196"/>
      <c r="C876" s="196"/>
      <c r="D876" s="196"/>
      <c r="E876" s="196"/>
      <c r="F876" s="196"/>
      <c r="G876" s="196"/>
      <c r="H876" s="196"/>
      <c r="I876" s="196"/>
      <c r="J876" s="197"/>
      <c r="K876" s="198"/>
    </row>
    <row r="877" spans="2:11" x14ac:dyDescent="0.25">
      <c r="B877" s="196"/>
      <c r="C877" s="196"/>
      <c r="D877" s="196"/>
      <c r="E877" s="196"/>
      <c r="F877" s="196"/>
      <c r="G877" s="196"/>
      <c r="H877" s="196"/>
      <c r="I877" s="196"/>
      <c r="J877" s="197"/>
      <c r="K877" s="198"/>
    </row>
    <row r="878" spans="2:11" x14ac:dyDescent="0.25">
      <c r="B878" s="196"/>
      <c r="C878" s="196"/>
      <c r="D878" s="196"/>
      <c r="E878" s="196"/>
      <c r="F878" s="196"/>
      <c r="G878" s="196"/>
      <c r="H878" s="196"/>
      <c r="I878" s="196"/>
      <c r="J878" s="197"/>
      <c r="K878" s="198"/>
    </row>
    <row r="879" spans="2:11" x14ac:dyDescent="0.25">
      <c r="B879" s="196"/>
      <c r="C879" s="196"/>
      <c r="D879" s="196"/>
      <c r="E879" s="196"/>
      <c r="F879" s="196"/>
      <c r="G879" s="196"/>
      <c r="H879" s="196"/>
      <c r="I879" s="196"/>
      <c r="J879" s="197"/>
      <c r="K879" s="198"/>
    </row>
    <row r="880" spans="2:11" x14ac:dyDescent="0.25">
      <c r="B880" s="196"/>
      <c r="C880" s="196"/>
      <c r="D880" s="196"/>
      <c r="E880" s="196"/>
      <c r="F880" s="196"/>
      <c r="G880" s="196"/>
      <c r="H880" s="196"/>
      <c r="I880" s="196"/>
      <c r="J880" s="197"/>
      <c r="K880" s="198"/>
    </row>
    <row r="881" spans="2:11" x14ac:dyDescent="0.25">
      <c r="B881" s="196"/>
      <c r="C881" s="196"/>
      <c r="D881" s="196"/>
      <c r="E881" s="196"/>
      <c r="F881" s="196"/>
      <c r="G881" s="196"/>
      <c r="H881" s="196"/>
      <c r="I881" s="196"/>
      <c r="J881" s="197"/>
      <c r="K881" s="198"/>
    </row>
    <row r="882" spans="2:11" x14ac:dyDescent="0.25">
      <c r="B882" s="196"/>
      <c r="C882" s="196"/>
      <c r="D882" s="196"/>
      <c r="E882" s="196"/>
      <c r="F882" s="196"/>
      <c r="G882" s="196"/>
      <c r="H882" s="196"/>
      <c r="I882" s="196"/>
      <c r="J882" s="197"/>
      <c r="K882" s="198"/>
    </row>
    <row r="883" spans="2:11" x14ac:dyDescent="0.25">
      <c r="B883" s="196"/>
      <c r="C883" s="196"/>
      <c r="D883" s="196"/>
      <c r="E883" s="196"/>
      <c r="F883" s="196"/>
      <c r="G883" s="196"/>
      <c r="H883" s="196"/>
      <c r="I883" s="196"/>
      <c r="J883" s="197"/>
      <c r="K883" s="198"/>
    </row>
    <row r="884" spans="2:11" x14ac:dyDescent="0.25">
      <c r="B884" s="196"/>
      <c r="C884" s="196"/>
      <c r="D884" s="196"/>
      <c r="E884" s="196"/>
      <c r="F884" s="196"/>
      <c r="G884" s="196"/>
      <c r="H884" s="196"/>
      <c r="I884" s="196"/>
      <c r="J884" s="197"/>
      <c r="K884" s="198"/>
    </row>
    <row r="885" spans="2:11" x14ac:dyDescent="0.25">
      <c r="B885" s="196"/>
      <c r="C885" s="196"/>
      <c r="D885" s="196"/>
      <c r="E885" s="196"/>
      <c r="F885" s="196"/>
      <c r="G885" s="196"/>
      <c r="H885" s="196"/>
      <c r="I885" s="196"/>
      <c r="J885" s="197"/>
      <c r="K885" s="198"/>
    </row>
    <row r="886" spans="2:11" x14ac:dyDescent="0.25">
      <c r="B886" s="196"/>
      <c r="C886" s="196"/>
      <c r="D886" s="196"/>
      <c r="E886" s="196"/>
      <c r="F886" s="196"/>
      <c r="G886" s="196"/>
      <c r="H886" s="196"/>
      <c r="I886" s="196"/>
      <c r="J886" s="197"/>
      <c r="K886" s="198"/>
    </row>
    <row r="887" spans="2:11" x14ac:dyDescent="0.25">
      <c r="B887" s="196"/>
      <c r="C887" s="196"/>
      <c r="D887" s="196"/>
      <c r="E887" s="196"/>
      <c r="F887" s="196"/>
      <c r="G887" s="196"/>
      <c r="H887" s="196"/>
      <c r="I887" s="196"/>
      <c r="J887" s="197"/>
      <c r="K887" s="198"/>
    </row>
    <row r="888" spans="2:11" x14ac:dyDescent="0.25">
      <c r="B888" s="196"/>
      <c r="C888" s="196"/>
      <c r="D888" s="196"/>
      <c r="E888" s="196"/>
      <c r="F888" s="196"/>
      <c r="G888" s="196"/>
      <c r="H888" s="196"/>
      <c r="I888" s="196"/>
      <c r="J888" s="197"/>
      <c r="K888" s="198"/>
    </row>
    <row r="889" spans="2:11" x14ac:dyDescent="0.25">
      <c r="B889" s="196"/>
      <c r="C889" s="196"/>
      <c r="D889" s="196"/>
      <c r="E889" s="196"/>
      <c r="F889" s="196"/>
      <c r="G889" s="196"/>
      <c r="H889" s="196"/>
      <c r="I889" s="196"/>
      <c r="J889" s="197"/>
      <c r="K889" s="198"/>
    </row>
    <row r="890" spans="2:11" x14ac:dyDescent="0.25">
      <c r="B890" s="196"/>
      <c r="C890" s="196"/>
      <c r="D890" s="196"/>
      <c r="E890" s="196"/>
      <c r="F890" s="196"/>
      <c r="G890" s="196"/>
      <c r="H890" s="196"/>
      <c r="I890" s="196"/>
      <c r="J890" s="197"/>
      <c r="K890" s="198"/>
    </row>
    <row r="891" spans="2:11" x14ac:dyDescent="0.25">
      <c r="B891" s="196"/>
      <c r="C891" s="196"/>
      <c r="D891" s="196"/>
      <c r="E891" s="196"/>
      <c r="F891" s="196"/>
      <c r="G891" s="196"/>
      <c r="H891" s="196"/>
      <c r="I891" s="196"/>
      <c r="J891" s="197"/>
      <c r="K891" s="198"/>
    </row>
    <row r="892" spans="2:11" x14ac:dyDescent="0.25">
      <c r="B892" s="196"/>
      <c r="C892" s="196"/>
      <c r="D892" s="196"/>
      <c r="E892" s="196"/>
      <c r="F892" s="196"/>
      <c r="G892" s="196"/>
      <c r="H892" s="196"/>
      <c r="I892" s="196"/>
      <c r="J892" s="197"/>
      <c r="K892" s="198"/>
    </row>
    <row r="893" spans="2:11" x14ac:dyDescent="0.25">
      <c r="B893" s="196"/>
      <c r="C893" s="196"/>
      <c r="D893" s="196"/>
      <c r="E893" s="196"/>
      <c r="F893" s="196"/>
      <c r="G893" s="196"/>
      <c r="H893" s="196"/>
      <c r="I893" s="196"/>
      <c r="J893" s="197"/>
      <c r="K893" s="198"/>
    </row>
    <row r="894" spans="2:11" x14ac:dyDescent="0.25">
      <c r="B894" s="196"/>
      <c r="C894" s="196"/>
      <c r="D894" s="196"/>
      <c r="E894" s="196"/>
      <c r="F894" s="196"/>
      <c r="G894" s="196"/>
      <c r="H894" s="196"/>
      <c r="I894" s="196"/>
      <c r="J894" s="197"/>
      <c r="K894" s="198"/>
    </row>
    <row r="895" spans="2:11" x14ac:dyDescent="0.25">
      <c r="B895" s="196"/>
      <c r="C895" s="196"/>
      <c r="D895" s="196"/>
      <c r="E895" s="196"/>
      <c r="F895" s="196"/>
      <c r="G895" s="196"/>
      <c r="H895" s="196"/>
      <c r="I895" s="196"/>
      <c r="J895" s="197"/>
      <c r="K895" s="198"/>
    </row>
    <row r="896" spans="2:11" x14ac:dyDescent="0.25">
      <c r="B896" s="196"/>
      <c r="C896" s="196"/>
      <c r="D896" s="196"/>
      <c r="E896" s="196"/>
      <c r="F896" s="196"/>
      <c r="G896" s="196"/>
      <c r="H896" s="196"/>
      <c r="I896" s="196"/>
      <c r="J896" s="197"/>
      <c r="K896" s="198"/>
    </row>
    <row r="897" spans="2:11" x14ac:dyDescent="0.25">
      <c r="B897" s="196"/>
      <c r="C897" s="196"/>
      <c r="D897" s="196"/>
      <c r="E897" s="196"/>
      <c r="F897" s="196"/>
      <c r="G897" s="196"/>
      <c r="H897" s="196"/>
      <c r="I897" s="196"/>
      <c r="J897" s="197"/>
      <c r="K897" s="198"/>
    </row>
    <row r="898" spans="2:11" x14ac:dyDescent="0.25">
      <c r="B898" s="196"/>
      <c r="C898" s="196"/>
      <c r="D898" s="196"/>
      <c r="E898" s="196"/>
      <c r="F898" s="196"/>
      <c r="G898" s="196"/>
      <c r="H898" s="196"/>
      <c r="I898" s="196"/>
      <c r="J898" s="197"/>
      <c r="K898" s="198"/>
    </row>
    <row r="899" spans="2:11" x14ac:dyDescent="0.25">
      <c r="B899" s="196"/>
      <c r="C899" s="196"/>
      <c r="D899" s="196"/>
      <c r="E899" s="196"/>
      <c r="F899" s="196"/>
      <c r="G899" s="196"/>
      <c r="H899" s="196"/>
      <c r="I899" s="196"/>
      <c r="J899" s="197"/>
      <c r="K899" s="198"/>
    </row>
    <row r="900" spans="2:11" x14ac:dyDescent="0.25">
      <c r="B900" s="196"/>
      <c r="C900" s="196"/>
      <c r="D900" s="196"/>
      <c r="E900" s="196"/>
      <c r="F900" s="196"/>
      <c r="G900" s="196"/>
      <c r="H900" s="196"/>
      <c r="I900" s="196"/>
      <c r="J900" s="197"/>
      <c r="K900" s="198"/>
    </row>
    <row r="901" spans="2:11" x14ac:dyDescent="0.25">
      <c r="B901" s="196"/>
      <c r="C901" s="196"/>
      <c r="D901" s="196"/>
      <c r="E901" s="196"/>
      <c r="F901" s="196"/>
      <c r="G901" s="196"/>
      <c r="H901" s="196"/>
      <c r="I901" s="196"/>
      <c r="J901" s="197"/>
      <c r="K901" s="198"/>
    </row>
    <row r="902" spans="2:11" x14ac:dyDescent="0.25">
      <c r="B902" s="196"/>
      <c r="C902" s="196"/>
      <c r="D902" s="196"/>
      <c r="E902" s="196"/>
      <c r="F902" s="196"/>
      <c r="G902" s="196"/>
      <c r="H902" s="196"/>
      <c r="I902" s="196"/>
      <c r="J902" s="197"/>
      <c r="K902" s="198"/>
    </row>
    <row r="903" spans="2:11" x14ac:dyDescent="0.25">
      <c r="B903" s="196"/>
      <c r="C903" s="196"/>
      <c r="D903" s="196"/>
      <c r="E903" s="196"/>
      <c r="F903" s="196"/>
      <c r="G903" s="196"/>
      <c r="H903" s="196"/>
      <c r="I903" s="196"/>
      <c r="J903" s="197"/>
      <c r="K903" s="198"/>
    </row>
    <row r="904" spans="2:11" x14ac:dyDescent="0.25">
      <c r="B904" s="196"/>
      <c r="C904" s="196"/>
      <c r="D904" s="196"/>
      <c r="E904" s="196"/>
      <c r="F904" s="196"/>
      <c r="G904" s="196"/>
      <c r="H904" s="196"/>
      <c r="I904" s="196"/>
      <c r="J904" s="197"/>
      <c r="K904" s="198"/>
    </row>
    <row r="905" spans="2:11" x14ac:dyDescent="0.25">
      <c r="B905" s="196"/>
      <c r="C905" s="196"/>
      <c r="D905" s="196"/>
      <c r="E905" s="196"/>
      <c r="F905" s="196"/>
      <c r="G905" s="196"/>
      <c r="H905" s="196"/>
      <c r="I905" s="196"/>
      <c r="J905" s="197"/>
      <c r="K905" s="198"/>
    </row>
    <row r="906" spans="2:11" x14ac:dyDescent="0.25">
      <c r="B906" s="196"/>
      <c r="C906" s="196"/>
      <c r="D906" s="196"/>
      <c r="E906" s="196"/>
      <c r="F906" s="196"/>
      <c r="G906" s="196"/>
      <c r="H906" s="196"/>
      <c r="I906" s="196"/>
      <c r="J906" s="197"/>
      <c r="K906" s="198"/>
    </row>
    <row r="907" spans="2:11" x14ac:dyDescent="0.25">
      <c r="B907" s="196"/>
      <c r="C907" s="196"/>
      <c r="D907" s="196"/>
      <c r="E907" s="196"/>
      <c r="F907" s="196"/>
      <c r="G907" s="196"/>
      <c r="H907" s="196"/>
      <c r="I907" s="196"/>
      <c r="J907" s="197"/>
      <c r="K907" s="198"/>
    </row>
    <row r="908" spans="2:11" x14ac:dyDescent="0.25">
      <c r="B908" s="196"/>
      <c r="C908" s="196"/>
      <c r="D908" s="196"/>
      <c r="E908" s="196"/>
      <c r="F908" s="196"/>
      <c r="G908" s="196"/>
      <c r="H908" s="196"/>
      <c r="I908" s="196"/>
      <c r="J908" s="197"/>
      <c r="K908" s="198"/>
    </row>
    <row r="909" spans="2:11" x14ac:dyDescent="0.25">
      <c r="B909" s="196"/>
      <c r="C909" s="196"/>
      <c r="D909" s="196"/>
      <c r="E909" s="196"/>
      <c r="F909" s="196"/>
      <c r="G909" s="196"/>
      <c r="H909" s="196"/>
      <c r="I909" s="196"/>
      <c r="J909" s="197"/>
      <c r="K909" s="198"/>
    </row>
    <row r="910" spans="2:11" x14ac:dyDescent="0.25">
      <c r="B910" s="196"/>
      <c r="C910" s="196"/>
      <c r="D910" s="196"/>
      <c r="E910" s="196"/>
      <c r="F910" s="196"/>
      <c r="G910" s="196"/>
      <c r="H910" s="196"/>
      <c r="I910" s="196"/>
      <c r="J910" s="197"/>
      <c r="K910" s="198"/>
    </row>
    <row r="911" spans="2:11" x14ac:dyDescent="0.25">
      <c r="B911" s="196"/>
      <c r="C911" s="196"/>
      <c r="D911" s="196"/>
      <c r="E911" s="196"/>
      <c r="F911" s="196"/>
      <c r="G911" s="196"/>
      <c r="H911" s="196"/>
      <c r="I911" s="196"/>
      <c r="J911" s="197"/>
      <c r="K911" s="198"/>
    </row>
    <row r="912" spans="2:11" x14ac:dyDescent="0.25">
      <c r="B912" s="196"/>
      <c r="C912" s="196"/>
      <c r="D912" s="196"/>
      <c r="E912" s="196"/>
      <c r="F912" s="196"/>
      <c r="G912" s="196"/>
      <c r="H912" s="196"/>
      <c r="I912" s="196"/>
      <c r="J912" s="197"/>
      <c r="K912" s="198"/>
    </row>
    <row r="913" spans="2:11" x14ac:dyDescent="0.25">
      <c r="B913" s="196"/>
      <c r="C913" s="196"/>
      <c r="D913" s="196"/>
      <c r="E913" s="196"/>
      <c r="F913" s="196"/>
      <c r="G913" s="196"/>
      <c r="H913" s="196"/>
      <c r="I913" s="196"/>
      <c r="J913" s="197"/>
      <c r="K913" s="198"/>
    </row>
    <row r="914" spans="2:11" x14ac:dyDescent="0.25">
      <c r="B914" s="196"/>
      <c r="C914" s="196"/>
      <c r="D914" s="196"/>
      <c r="E914" s="196"/>
      <c r="F914" s="196"/>
      <c r="G914" s="196"/>
      <c r="H914" s="196"/>
      <c r="I914" s="196"/>
      <c r="J914" s="197"/>
      <c r="K914" s="198"/>
    </row>
    <row r="915" spans="2:11" x14ac:dyDescent="0.25">
      <c r="B915" s="196"/>
      <c r="C915" s="196"/>
      <c r="D915" s="196"/>
      <c r="E915" s="196"/>
      <c r="F915" s="196"/>
      <c r="G915" s="196"/>
      <c r="H915" s="196"/>
      <c r="I915" s="196"/>
      <c r="J915" s="197"/>
      <c r="K915" s="198"/>
    </row>
    <row r="916" spans="2:11" x14ac:dyDescent="0.25">
      <c r="B916" s="196"/>
      <c r="C916" s="196"/>
      <c r="D916" s="196"/>
      <c r="E916" s="196"/>
      <c r="F916" s="196"/>
      <c r="G916" s="196"/>
      <c r="H916" s="196"/>
      <c r="I916" s="196"/>
      <c r="J916" s="197"/>
      <c r="K916" s="198"/>
    </row>
    <row r="917" spans="2:11" x14ac:dyDescent="0.25">
      <c r="B917" s="196"/>
      <c r="C917" s="196"/>
      <c r="D917" s="196"/>
      <c r="E917" s="196"/>
      <c r="F917" s="196"/>
      <c r="G917" s="196"/>
      <c r="H917" s="196"/>
      <c r="I917" s="196"/>
      <c r="J917" s="197"/>
      <c r="K917" s="198"/>
    </row>
    <row r="918" spans="2:11" x14ac:dyDescent="0.25">
      <c r="B918" s="196"/>
      <c r="C918" s="196"/>
      <c r="D918" s="196"/>
      <c r="E918" s="196"/>
      <c r="F918" s="196"/>
      <c r="G918" s="196"/>
      <c r="H918" s="196"/>
      <c r="I918" s="196"/>
      <c r="J918" s="197"/>
      <c r="K918" s="198"/>
    </row>
    <row r="919" spans="2:11" x14ac:dyDescent="0.25">
      <c r="B919" s="196"/>
      <c r="C919" s="196"/>
      <c r="D919" s="196"/>
      <c r="E919" s="196"/>
      <c r="F919" s="196"/>
      <c r="G919" s="196"/>
      <c r="H919" s="196"/>
      <c r="I919" s="196"/>
      <c r="J919" s="197"/>
      <c r="K919" s="198"/>
    </row>
    <row r="920" spans="2:11" x14ac:dyDescent="0.25">
      <c r="B920" s="196"/>
      <c r="C920" s="196"/>
      <c r="D920" s="196"/>
      <c r="E920" s="196"/>
      <c r="F920" s="196"/>
      <c r="G920" s="196"/>
      <c r="H920" s="196"/>
      <c r="I920" s="196"/>
      <c r="J920" s="197"/>
      <c r="K920" s="198"/>
    </row>
    <row r="921" spans="2:11" x14ac:dyDescent="0.25">
      <c r="B921" s="196"/>
      <c r="C921" s="196"/>
      <c r="D921" s="196"/>
      <c r="E921" s="196"/>
      <c r="F921" s="196"/>
      <c r="G921" s="196"/>
      <c r="H921" s="196"/>
      <c r="I921" s="196"/>
      <c r="J921" s="197"/>
      <c r="K921" s="198"/>
    </row>
    <row r="922" spans="2:11" x14ac:dyDescent="0.25">
      <c r="B922" s="196"/>
      <c r="C922" s="196"/>
      <c r="D922" s="196"/>
      <c r="E922" s="196"/>
      <c r="F922" s="196"/>
      <c r="G922" s="196"/>
      <c r="H922" s="196"/>
      <c r="I922" s="196"/>
      <c r="J922" s="197"/>
      <c r="K922" s="198"/>
    </row>
    <row r="923" spans="2:11" x14ac:dyDescent="0.25">
      <c r="B923" s="196"/>
      <c r="C923" s="196"/>
      <c r="D923" s="196"/>
      <c r="E923" s="196"/>
      <c r="F923" s="196"/>
      <c r="G923" s="196"/>
      <c r="H923" s="196"/>
      <c r="I923" s="196"/>
      <c r="J923" s="197"/>
      <c r="K923" s="198"/>
    </row>
    <row r="924" spans="2:11" x14ac:dyDescent="0.25">
      <c r="B924" s="196"/>
      <c r="C924" s="196"/>
      <c r="D924" s="196"/>
      <c r="E924" s="196"/>
      <c r="F924" s="196"/>
      <c r="G924" s="196"/>
      <c r="H924" s="196"/>
      <c r="I924" s="196"/>
      <c r="J924" s="197"/>
      <c r="K924" s="198"/>
    </row>
    <row r="925" spans="2:11" x14ac:dyDescent="0.25">
      <c r="B925" s="196"/>
      <c r="C925" s="196"/>
      <c r="D925" s="196"/>
      <c r="E925" s="196"/>
      <c r="F925" s="196"/>
      <c r="G925" s="196"/>
      <c r="H925" s="196"/>
      <c r="I925" s="196"/>
      <c r="J925" s="197"/>
      <c r="K925" s="198"/>
    </row>
    <row r="926" spans="2:11" x14ac:dyDescent="0.25">
      <c r="B926" s="196"/>
      <c r="C926" s="196"/>
      <c r="D926" s="196"/>
      <c r="E926" s="196"/>
      <c r="F926" s="196"/>
      <c r="G926" s="196"/>
      <c r="H926" s="196"/>
      <c r="I926" s="196"/>
      <c r="J926" s="197"/>
      <c r="K926" s="198"/>
    </row>
    <row r="927" spans="2:11" x14ac:dyDescent="0.25">
      <c r="B927" s="196"/>
      <c r="C927" s="196"/>
      <c r="D927" s="196"/>
      <c r="E927" s="196"/>
      <c r="F927" s="196"/>
      <c r="G927" s="196"/>
      <c r="H927" s="196"/>
      <c r="I927" s="196"/>
      <c r="J927" s="197"/>
      <c r="K927" s="198"/>
    </row>
    <row r="928" spans="2:11" x14ac:dyDescent="0.25">
      <c r="B928" s="196"/>
      <c r="C928" s="196"/>
      <c r="D928" s="196"/>
      <c r="E928" s="196"/>
      <c r="F928" s="196"/>
      <c r="G928" s="196"/>
      <c r="H928" s="196"/>
      <c r="I928" s="196"/>
      <c r="J928" s="197"/>
      <c r="K928" s="198"/>
    </row>
    <row r="929" spans="2:11" x14ac:dyDescent="0.25">
      <c r="B929" s="196"/>
      <c r="C929" s="196"/>
      <c r="D929" s="196"/>
      <c r="E929" s="196"/>
      <c r="F929" s="196"/>
      <c r="G929" s="196"/>
      <c r="H929" s="196"/>
      <c r="I929" s="196"/>
      <c r="J929" s="197"/>
      <c r="K929" s="198"/>
    </row>
    <row r="930" spans="2:11" x14ac:dyDescent="0.25">
      <c r="B930" s="196"/>
      <c r="C930" s="196"/>
      <c r="D930" s="196"/>
      <c r="E930" s="196"/>
      <c r="F930" s="196"/>
      <c r="G930" s="196"/>
      <c r="H930" s="196"/>
      <c r="I930" s="196"/>
      <c r="J930" s="197"/>
      <c r="K930" s="198"/>
    </row>
    <row r="931" spans="2:11" x14ac:dyDescent="0.25">
      <c r="B931" s="196"/>
      <c r="C931" s="196"/>
      <c r="D931" s="196"/>
      <c r="E931" s="196"/>
      <c r="F931" s="196"/>
      <c r="G931" s="196"/>
      <c r="H931" s="196"/>
      <c r="I931" s="196"/>
      <c r="J931" s="197"/>
      <c r="K931" s="198"/>
    </row>
    <row r="932" spans="2:11" x14ac:dyDescent="0.25">
      <c r="B932" s="196"/>
      <c r="C932" s="196"/>
      <c r="D932" s="196"/>
      <c r="E932" s="196"/>
      <c r="F932" s="196"/>
      <c r="G932" s="196"/>
      <c r="H932" s="196"/>
      <c r="I932" s="196"/>
      <c r="J932" s="197"/>
      <c r="K932" s="198"/>
    </row>
    <row r="933" spans="2:11" x14ac:dyDescent="0.25">
      <c r="B933" s="196"/>
      <c r="C933" s="196"/>
      <c r="D933" s="196"/>
      <c r="E933" s="196"/>
      <c r="F933" s="196"/>
      <c r="G933" s="196"/>
      <c r="H933" s="196"/>
      <c r="I933" s="196"/>
      <c r="J933" s="197"/>
      <c r="K933" s="198"/>
    </row>
    <row r="934" spans="2:11" x14ac:dyDescent="0.25">
      <c r="B934" s="196"/>
      <c r="C934" s="196"/>
      <c r="D934" s="196"/>
      <c r="E934" s="196"/>
      <c r="F934" s="196"/>
      <c r="G934" s="196"/>
      <c r="H934" s="196"/>
      <c r="I934" s="196"/>
      <c r="J934" s="197"/>
      <c r="K934" s="198"/>
    </row>
    <row r="935" spans="2:11" x14ac:dyDescent="0.25">
      <c r="B935" s="196"/>
      <c r="C935" s="196"/>
      <c r="D935" s="196"/>
      <c r="E935" s="196"/>
      <c r="F935" s="196"/>
      <c r="G935" s="196"/>
      <c r="H935" s="196"/>
      <c r="I935" s="196"/>
      <c r="J935" s="197"/>
      <c r="K935" s="198"/>
    </row>
    <row r="936" spans="2:11" x14ac:dyDescent="0.25">
      <c r="B936" s="196"/>
      <c r="C936" s="196"/>
      <c r="D936" s="196"/>
      <c r="E936" s="196"/>
      <c r="F936" s="196"/>
      <c r="G936" s="196"/>
      <c r="H936" s="196"/>
      <c r="I936" s="196"/>
      <c r="J936" s="197"/>
      <c r="K936" s="198"/>
    </row>
    <row r="937" spans="2:11" x14ac:dyDescent="0.25">
      <c r="B937" s="196"/>
      <c r="C937" s="196"/>
      <c r="D937" s="196"/>
      <c r="E937" s="196"/>
      <c r="F937" s="196"/>
      <c r="G937" s="196"/>
      <c r="H937" s="196"/>
      <c r="I937" s="196"/>
      <c r="J937" s="197"/>
      <c r="K937" s="198"/>
    </row>
    <row r="938" spans="2:11" x14ac:dyDescent="0.25">
      <c r="B938" s="196"/>
      <c r="C938" s="196"/>
      <c r="D938" s="196"/>
      <c r="E938" s="196"/>
      <c r="F938" s="196"/>
      <c r="G938" s="196"/>
      <c r="H938" s="196"/>
      <c r="I938" s="196"/>
      <c r="J938" s="197"/>
      <c r="K938" s="198"/>
    </row>
    <row r="939" spans="2:11" x14ac:dyDescent="0.25">
      <c r="B939" s="196"/>
      <c r="C939" s="196"/>
      <c r="D939" s="196"/>
      <c r="E939" s="196"/>
      <c r="F939" s="196"/>
      <c r="G939" s="196"/>
      <c r="H939" s="196"/>
      <c r="I939" s="196"/>
      <c r="J939" s="197"/>
      <c r="K939" s="198"/>
    </row>
    <row r="940" spans="2:11" x14ac:dyDescent="0.25">
      <c r="B940" s="196"/>
      <c r="C940" s="196"/>
      <c r="D940" s="196"/>
      <c r="E940" s="196"/>
      <c r="F940" s="196"/>
      <c r="G940" s="196"/>
      <c r="H940" s="196"/>
      <c r="I940" s="196"/>
      <c r="J940" s="197"/>
      <c r="K940" s="198"/>
    </row>
    <row r="941" spans="2:11" x14ac:dyDescent="0.25">
      <c r="B941" s="196"/>
      <c r="C941" s="196"/>
      <c r="D941" s="196"/>
      <c r="E941" s="196"/>
      <c r="F941" s="196"/>
      <c r="G941" s="196"/>
      <c r="H941" s="196"/>
      <c r="I941" s="196"/>
      <c r="J941" s="197"/>
      <c r="K941" s="198"/>
    </row>
    <row r="942" spans="2:11" x14ac:dyDescent="0.25">
      <c r="B942" s="196"/>
      <c r="C942" s="196"/>
      <c r="D942" s="196"/>
      <c r="E942" s="196"/>
      <c r="F942" s="196"/>
      <c r="G942" s="196"/>
      <c r="H942" s="196"/>
      <c r="I942" s="196"/>
      <c r="J942" s="197"/>
      <c r="K942" s="198"/>
    </row>
    <row r="943" spans="2:11" x14ac:dyDescent="0.25">
      <c r="B943" s="196"/>
      <c r="C943" s="196"/>
      <c r="D943" s="196"/>
      <c r="E943" s="196"/>
      <c r="F943" s="196"/>
      <c r="G943" s="196"/>
      <c r="H943" s="196"/>
      <c r="I943" s="196"/>
      <c r="J943" s="197"/>
      <c r="K943" s="198"/>
    </row>
    <row r="944" spans="2:11" x14ac:dyDescent="0.25">
      <c r="B944" s="196"/>
      <c r="C944" s="196"/>
      <c r="D944" s="196"/>
      <c r="E944" s="196"/>
      <c r="F944" s="196"/>
      <c r="G944" s="196"/>
      <c r="H944" s="196"/>
      <c r="I944" s="196"/>
      <c r="J944" s="197"/>
      <c r="K944" s="198"/>
    </row>
    <row r="945" spans="2:11" x14ac:dyDescent="0.25">
      <c r="B945" s="196"/>
      <c r="C945" s="196"/>
      <c r="D945" s="196"/>
      <c r="E945" s="196"/>
      <c r="F945" s="196"/>
      <c r="G945" s="196"/>
      <c r="H945" s="196"/>
      <c r="I945" s="196"/>
      <c r="J945" s="197"/>
      <c r="K945" s="198"/>
    </row>
    <row r="946" spans="2:11" x14ac:dyDescent="0.25">
      <c r="B946" s="196"/>
      <c r="C946" s="196"/>
      <c r="D946" s="196"/>
      <c r="E946" s="196"/>
      <c r="F946" s="196"/>
      <c r="G946" s="196"/>
      <c r="H946" s="196"/>
      <c r="I946" s="196"/>
      <c r="J946" s="197"/>
      <c r="K946" s="198"/>
    </row>
    <row r="947" spans="2:11" x14ac:dyDescent="0.25">
      <c r="B947" s="196"/>
      <c r="C947" s="196"/>
      <c r="D947" s="196"/>
      <c r="E947" s="196"/>
      <c r="F947" s="196"/>
      <c r="G947" s="196"/>
      <c r="H947" s="196"/>
      <c r="I947" s="196"/>
      <c r="J947" s="197"/>
      <c r="K947" s="198"/>
    </row>
    <row r="948" spans="2:11" x14ac:dyDescent="0.25">
      <c r="B948" s="196"/>
      <c r="C948" s="196"/>
      <c r="D948" s="196"/>
      <c r="E948" s="196"/>
      <c r="F948" s="196"/>
      <c r="G948" s="196"/>
      <c r="H948" s="196"/>
      <c r="I948" s="196"/>
      <c r="J948" s="197"/>
      <c r="K948" s="198"/>
    </row>
    <row r="949" spans="2:11" x14ac:dyDescent="0.25">
      <c r="B949" s="196"/>
      <c r="C949" s="196"/>
      <c r="D949" s="196"/>
      <c r="E949" s="196"/>
      <c r="F949" s="196"/>
      <c r="G949" s="196"/>
      <c r="H949" s="196"/>
      <c r="I949" s="196"/>
      <c r="J949" s="197"/>
      <c r="K949" s="198"/>
    </row>
    <row r="950" spans="2:11" x14ac:dyDescent="0.25">
      <c r="B950" s="196"/>
      <c r="C950" s="196"/>
      <c r="D950" s="196"/>
      <c r="E950" s="196"/>
      <c r="F950" s="196"/>
      <c r="G950" s="196"/>
      <c r="H950" s="196"/>
      <c r="I950" s="196"/>
      <c r="J950" s="197"/>
      <c r="K950" s="198"/>
    </row>
    <row r="951" spans="2:11" x14ac:dyDescent="0.25">
      <c r="B951" s="196"/>
      <c r="C951" s="196"/>
      <c r="D951" s="196"/>
      <c r="E951" s="196"/>
      <c r="F951" s="196"/>
      <c r="G951" s="196"/>
      <c r="H951" s="196"/>
      <c r="I951" s="196"/>
      <c r="J951" s="197"/>
      <c r="K951" s="198"/>
    </row>
    <row r="952" spans="2:11" x14ac:dyDescent="0.25">
      <c r="B952" s="196"/>
      <c r="C952" s="196"/>
      <c r="D952" s="196"/>
      <c r="E952" s="196"/>
      <c r="F952" s="196"/>
      <c r="G952" s="196"/>
      <c r="H952" s="196"/>
      <c r="I952" s="196"/>
      <c r="J952" s="197"/>
      <c r="K952" s="198"/>
    </row>
    <row r="953" spans="2:11" x14ac:dyDescent="0.25">
      <c r="B953" s="196"/>
      <c r="C953" s="196"/>
      <c r="D953" s="196"/>
      <c r="E953" s="196"/>
      <c r="F953" s="196"/>
      <c r="G953" s="196"/>
      <c r="H953" s="196"/>
      <c r="I953" s="196"/>
      <c r="J953" s="197"/>
      <c r="K953" s="198"/>
    </row>
    <row r="954" spans="2:11" x14ac:dyDescent="0.25">
      <c r="B954" s="196"/>
      <c r="C954" s="196"/>
      <c r="D954" s="196"/>
      <c r="E954" s="196"/>
      <c r="F954" s="196"/>
      <c r="G954" s="196"/>
      <c r="H954" s="196"/>
      <c r="I954" s="196"/>
      <c r="J954" s="197"/>
      <c r="K954" s="198"/>
    </row>
    <row r="955" spans="2:11" x14ac:dyDescent="0.25">
      <c r="B955" s="196"/>
      <c r="C955" s="196"/>
      <c r="D955" s="196"/>
      <c r="E955" s="196"/>
      <c r="F955" s="196"/>
      <c r="G955" s="196"/>
      <c r="H955" s="196"/>
      <c r="I955" s="196"/>
      <c r="J955" s="197"/>
      <c r="K955" s="198"/>
    </row>
    <row r="956" spans="2:11" x14ac:dyDescent="0.25">
      <c r="B956" s="196"/>
      <c r="C956" s="196"/>
      <c r="D956" s="196"/>
      <c r="E956" s="196"/>
      <c r="F956" s="196"/>
      <c r="G956" s="196"/>
      <c r="H956" s="196"/>
      <c r="I956" s="196"/>
      <c r="J956" s="197"/>
      <c r="K956" s="198"/>
    </row>
    <row r="957" spans="2:11" x14ac:dyDescent="0.25">
      <c r="B957" s="196"/>
      <c r="C957" s="196"/>
      <c r="D957" s="196"/>
      <c r="E957" s="196"/>
      <c r="F957" s="196"/>
      <c r="G957" s="196"/>
      <c r="H957" s="196"/>
      <c r="I957" s="196"/>
      <c r="J957" s="197"/>
      <c r="K957" s="198"/>
    </row>
    <row r="958" spans="2:11" x14ac:dyDescent="0.25">
      <c r="B958" s="196"/>
      <c r="C958" s="196"/>
      <c r="D958" s="196"/>
      <c r="E958" s="196"/>
      <c r="F958" s="196"/>
      <c r="G958" s="196"/>
      <c r="H958" s="196"/>
      <c r="I958" s="196"/>
      <c r="J958" s="197"/>
      <c r="K958" s="198"/>
    </row>
    <row r="959" spans="2:11" x14ac:dyDescent="0.25">
      <c r="B959" s="196"/>
      <c r="C959" s="196"/>
      <c r="D959" s="196"/>
      <c r="E959" s="196"/>
      <c r="F959" s="196"/>
      <c r="G959" s="196"/>
      <c r="H959" s="196"/>
      <c r="I959" s="196"/>
      <c r="J959" s="197"/>
      <c r="K959" s="198"/>
    </row>
    <row r="960" spans="2:11" x14ac:dyDescent="0.25">
      <c r="B960" s="196"/>
      <c r="C960" s="196"/>
      <c r="D960" s="196"/>
      <c r="E960" s="196"/>
      <c r="F960" s="196"/>
      <c r="G960" s="196"/>
      <c r="H960" s="196"/>
      <c r="I960" s="196"/>
      <c r="J960" s="197"/>
      <c r="K960" s="198"/>
    </row>
    <row r="961" spans="2:11" x14ac:dyDescent="0.25">
      <c r="B961" s="196"/>
      <c r="C961" s="196"/>
      <c r="D961" s="196"/>
      <c r="E961" s="196"/>
      <c r="F961" s="196"/>
      <c r="G961" s="196"/>
      <c r="H961" s="196"/>
      <c r="I961" s="196"/>
      <c r="J961" s="197"/>
      <c r="K961" s="198"/>
    </row>
    <row r="962" spans="2:11" x14ac:dyDescent="0.25">
      <c r="B962" s="196"/>
      <c r="C962" s="196"/>
      <c r="D962" s="196"/>
      <c r="E962" s="196"/>
      <c r="F962" s="196"/>
      <c r="G962" s="196"/>
      <c r="H962" s="196"/>
      <c r="I962" s="196"/>
      <c r="J962" s="197"/>
      <c r="K962" s="198"/>
    </row>
    <row r="963" spans="2:11" x14ac:dyDescent="0.25">
      <c r="B963" s="196"/>
      <c r="C963" s="196"/>
      <c r="D963" s="196"/>
      <c r="E963" s="196"/>
      <c r="F963" s="196"/>
      <c r="G963" s="196"/>
      <c r="H963" s="196"/>
      <c r="I963" s="196"/>
      <c r="J963" s="197"/>
      <c r="K963" s="198"/>
    </row>
    <row r="964" spans="2:11" x14ac:dyDescent="0.25">
      <c r="B964" s="196"/>
      <c r="C964" s="196"/>
      <c r="D964" s="196"/>
      <c r="E964" s="196"/>
      <c r="F964" s="196"/>
      <c r="G964" s="196"/>
      <c r="H964" s="196"/>
      <c r="I964" s="196"/>
      <c r="J964" s="197"/>
      <c r="K964" s="198"/>
    </row>
    <row r="965" spans="2:11" x14ac:dyDescent="0.25">
      <c r="B965" s="196"/>
      <c r="C965" s="196"/>
      <c r="D965" s="196"/>
      <c r="E965" s="196"/>
      <c r="F965" s="196"/>
      <c r="G965" s="196"/>
      <c r="H965" s="196"/>
      <c r="I965" s="196"/>
      <c r="J965" s="197"/>
      <c r="K965" s="198"/>
    </row>
    <row r="966" spans="2:11" x14ac:dyDescent="0.25">
      <c r="B966" s="196"/>
      <c r="C966" s="196"/>
      <c r="D966" s="196"/>
      <c r="E966" s="196"/>
      <c r="F966" s="196"/>
      <c r="G966" s="196"/>
      <c r="H966" s="196"/>
      <c r="I966" s="196"/>
      <c r="J966" s="197"/>
      <c r="K966" s="198"/>
    </row>
    <row r="967" spans="2:11" x14ac:dyDescent="0.25">
      <c r="B967" s="196"/>
      <c r="C967" s="196"/>
      <c r="D967" s="196"/>
      <c r="E967" s="196"/>
      <c r="F967" s="196"/>
      <c r="G967" s="196"/>
      <c r="H967" s="196"/>
      <c r="I967" s="196"/>
      <c r="J967" s="197"/>
      <c r="K967" s="198"/>
    </row>
    <row r="968" spans="2:11" x14ac:dyDescent="0.25">
      <c r="B968" s="196"/>
      <c r="C968" s="196"/>
      <c r="D968" s="196"/>
      <c r="E968" s="196"/>
      <c r="F968" s="196"/>
      <c r="G968" s="196"/>
      <c r="H968" s="196"/>
      <c r="I968" s="196"/>
      <c r="J968" s="197"/>
      <c r="K968" s="198"/>
    </row>
    <row r="969" spans="2:11" x14ac:dyDescent="0.25">
      <c r="B969" s="196"/>
      <c r="C969" s="196"/>
      <c r="D969" s="196"/>
      <c r="E969" s="196"/>
      <c r="F969" s="196"/>
      <c r="G969" s="196"/>
      <c r="H969" s="196"/>
      <c r="I969" s="196"/>
      <c r="J969" s="197"/>
      <c r="K969" s="198"/>
    </row>
    <row r="970" spans="2:11" x14ac:dyDescent="0.25">
      <c r="B970" s="196"/>
      <c r="C970" s="196"/>
      <c r="D970" s="196"/>
      <c r="E970" s="196"/>
      <c r="F970" s="196"/>
      <c r="G970" s="196"/>
      <c r="H970" s="196"/>
      <c r="I970" s="196"/>
      <c r="J970" s="197"/>
      <c r="K970" s="198"/>
    </row>
    <row r="971" spans="2:11" x14ac:dyDescent="0.25">
      <c r="B971" s="196"/>
      <c r="C971" s="196"/>
      <c r="D971" s="196"/>
      <c r="E971" s="196"/>
      <c r="F971" s="196"/>
      <c r="G971" s="196"/>
      <c r="H971" s="196"/>
      <c r="I971" s="196"/>
      <c r="J971" s="197"/>
      <c r="K971" s="198"/>
    </row>
    <row r="972" spans="2:11" x14ac:dyDescent="0.25">
      <c r="B972" s="196"/>
      <c r="C972" s="196"/>
      <c r="D972" s="196"/>
      <c r="E972" s="196"/>
      <c r="F972" s="196"/>
      <c r="G972" s="196"/>
      <c r="H972" s="196"/>
      <c r="I972" s="196"/>
      <c r="J972" s="197"/>
      <c r="K972" s="198"/>
    </row>
    <row r="973" spans="2:11" x14ac:dyDescent="0.25">
      <c r="B973" s="196"/>
      <c r="C973" s="196"/>
      <c r="D973" s="196"/>
      <c r="E973" s="196"/>
      <c r="F973" s="196"/>
      <c r="G973" s="196"/>
      <c r="H973" s="196"/>
      <c r="I973" s="196"/>
      <c r="J973" s="197"/>
      <c r="K973" s="198"/>
    </row>
    <row r="974" spans="2:11" x14ac:dyDescent="0.25">
      <c r="B974" s="196"/>
      <c r="C974" s="196"/>
      <c r="D974" s="196"/>
      <c r="E974" s="196"/>
      <c r="F974" s="196"/>
      <c r="G974" s="196"/>
      <c r="H974" s="196"/>
      <c r="I974" s="196"/>
      <c r="J974" s="197"/>
      <c r="K974" s="198"/>
    </row>
    <row r="975" spans="2:11" x14ac:dyDescent="0.25">
      <c r="B975" s="196"/>
      <c r="C975" s="196"/>
      <c r="D975" s="196"/>
      <c r="E975" s="196"/>
      <c r="F975" s="196"/>
      <c r="G975" s="196"/>
      <c r="H975" s="196"/>
      <c r="I975" s="196"/>
      <c r="J975" s="197"/>
      <c r="K975" s="198"/>
    </row>
    <row r="976" spans="2:11" x14ac:dyDescent="0.25">
      <c r="B976" s="196"/>
      <c r="C976" s="196"/>
      <c r="D976" s="196"/>
      <c r="E976" s="196"/>
      <c r="F976" s="196"/>
      <c r="G976" s="196"/>
      <c r="H976" s="196"/>
      <c r="I976" s="196"/>
      <c r="J976" s="197"/>
      <c r="K976" s="198"/>
    </row>
    <row r="977" spans="2:11" x14ac:dyDescent="0.25">
      <c r="B977" s="196"/>
      <c r="C977" s="196"/>
      <c r="D977" s="196"/>
      <c r="E977" s="196"/>
      <c r="F977" s="196"/>
      <c r="G977" s="196"/>
      <c r="H977" s="196"/>
      <c r="I977" s="196"/>
      <c r="J977" s="197"/>
      <c r="K977" s="198"/>
    </row>
    <row r="978" spans="2:11" x14ac:dyDescent="0.25">
      <c r="B978" s="196"/>
      <c r="C978" s="196"/>
      <c r="D978" s="196"/>
      <c r="E978" s="196"/>
      <c r="F978" s="196"/>
      <c r="G978" s="196"/>
      <c r="H978" s="196"/>
      <c r="I978" s="196"/>
      <c r="J978" s="197"/>
      <c r="K978" s="198"/>
    </row>
    <row r="979" spans="2:11" x14ac:dyDescent="0.25">
      <c r="B979" s="196"/>
      <c r="C979" s="196"/>
      <c r="D979" s="196"/>
      <c r="E979" s="196"/>
      <c r="F979" s="196"/>
      <c r="G979" s="196"/>
      <c r="H979" s="196"/>
      <c r="I979" s="196"/>
      <c r="J979" s="197"/>
      <c r="K979" s="198"/>
    </row>
    <row r="980" spans="2:11" x14ac:dyDescent="0.25">
      <c r="B980" s="196"/>
      <c r="C980" s="196"/>
      <c r="D980" s="196"/>
      <c r="E980" s="196"/>
      <c r="F980" s="196"/>
      <c r="G980" s="196"/>
      <c r="H980" s="196"/>
      <c r="I980" s="196"/>
      <c r="J980" s="197"/>
      <c r="K980" s="198"/>
    </row>
    <row r="981" spans="2:11" x14ac:dyDescent="0.25">
      <c r="B981" s="196"/>
      <c r="C981" s="196"/>
      <c r="D981" s="196"/>
      <c r="E981" s="196"/>
      <c r="F981" s="196"/>
      <c r="G981" s="196"/>
      <c r="H981" s="196"/>
      <c r="I981" s="196"/>
      <c r="J981" s="197"/>
      <c r="K981" s="198"/>
    </row>
    <row r="982" spans="2:11" x14ac:dyDescent="0.25">
      <c r="B982" s="196"/>
      <c r="C982" s="196"/>
      <c r="D982" s="196"/>
      <c r="E982" s="196"/>
      <c r="F982" s="196"/>
      <c r="G982" s="196"/>
      <c r="H982" s="196"/>
      <c r="I982" s="196"/>
      <c r="J982" s="197"/>
      <c r="K982" s="198"/>
    </row>
    <row r="983" spans="2:11" x14ac:dyDescent="0.25">
      <c r="B983" s="196"/>
      <c r="C983" s="196"/>
      <c r="D983" s="196"/>
      <c r="E983" s="196"/>
      <c r="F983" s="196"/>
      <c r="G983" s="196"/>
      <c r="H983" s="196"/>
      <c r="I983" s="196"/>
      <c r="J983" s="197"/>
      <c r="K983" s="198"/>
    </row>
    <row r="984" spans="2:11" x14ac:dyDescent="0.25">
      <c r="B984" s="196"/>
      <c r="C984" s="196"/>
      <c r="D984" s="196"/>
      <c r="E984" s="196"/>
      <c r="F984" s="196"/>
      <c r="G984" s="196"/>
      <c r="H984" s="196"/>
      <c r="I984" s="196"/>
      <c r="J984" s="197"/>
      <c r="K984" s="198"/>
    </row>
    <row r="985" spans="2:11" x14ac:dyDescent="0.25">
      <c r="B985" s="196"/>
      <c r="C985" s="196"/>
      <c r="D985" s="196"/>
      <c r="E985" s="196"/>
      <c r="F985" s="196"/>
      <c r="G985" s="196"/>
      <c r="H985" s="196"/>
      <c r="I985" s="196"/>
      <c r="J985" s="197"/>
      <c r="K985" s="198"/>
    </row>
    <row r="986" spans="2:11" x14ac:dyDescent="0.25">
      <c r="B986" s="196"/>
      <c r="C986" s="196"/>
      <c r="D986" s="196"/>
      <c r="E986" s="196"/>
      <c r="F986" s="196"/>
      <c r="G986" s="196"/>
      <c r="H986" s="196"/>
      <c r="I986" s="196"/>
      <c r="J986" s="197"/>
      <c r="K986" s="198"/>
    </row>
    <row r="987" spans="2:11" x14ac:dyDescent="0.25">
      <c r="B987" s="196"/>
      <c r="C987" s="196"/>
      <c r="D987" s="196"/>
      <c r="E987" s="196"/>
      <c r="F987" s="196"/>
      <c r="G987" s="196"/>
      <c r="H987" s="196"/>
      <c r="I987" s="196"/>
      <c r="J987" s="197"/>
      <c r="K987" s="198"/>
    </row>
    <row r="988" spans="2:11" x14ac:dyDescent="0.25">
      <c r="B988" s="196"/>
      <c r="C988" s="196"/>
      <c r="D988" s="196"/>
      <c r="E988" s="196"/>
      <c r="F988" s="196"/>
      <c r="G988" s="196"/>
      <c r="H988" s="196"/>
      <c r="I988" s="196"/>
      <c r="J988" s="197"/>
      <c r="K988" s="198"/>
    </row>
    <row r="989" spans="2:11" x14ac:dyDescent="0.25">
      <c r="B989" s="196"/>
      <c r="C989" s="196"/>
      <c r="D989" s="196"/>
      <c r="E989" s="196"/>
      <c r="F989" s="196"/>
      <c r="G989" s="196"/>
      <c r="H989" s="196"/>
      <c r="I989" s="196"/>
      <c r="J989" s="197"/>
      <c r="K989" s="198"/>
    </row>
    <row r="990" spans="2:11" x14ac:dyDescent="0.25">
      <c r="B990" s="196"/>
      <c r="C990" s="196"/>
      <c r="D990" s="196"/>
      <c r="E990" s="196"/>
      <c r="F990" s="196"/>
      <c r="G990" s="196"/>
      <c r="H990" s="196"/>
      <c r="I990" s="196"/>
      <c r="J990" s="197"/>
      <c r="K990" s="198"/>
    </row>
    <row r="991" spans="2:11" x14ac:dyDescent="0.25">
      <c r="B991" s="196"/>
      <c r="C991" s="196"/>
      <c r="D991" s="196"/>
      <c r="E991" s="196"/>
      <c r="F991" s="196"/>
      <c r="G991" s="196"/>
      <c r="H991" s="196"/>
      <c r="I991" s="196"/>
      <c r="J991" s="197"/>
      <c r="K991" s="198"/>
    </row>
    <row r="992" spans="2:11" x14ac:dyDescent="0.25">
      <c r="B992" s="196"/>
      <c r="C992" s="196"/>
      <c r="D992" s="196"/>
      <c r="E992" s="196"/>
      <c r="F992" s="196"/>
      <c r="G992" s="196"/>
      <c r="H992" s="196"/>
      <c r="I992" s="196"/>
      <c r="J992" s="197"/>
      <c r="K992" s="198"/>
    </row>
    <row r="993" spans="2:11" x14ac:dyDescent="0.25">
      <c r="B993" s="196"/>
      <c r="C993" s="196"/>
      <c r="D993" s="196"/>
      <c r="E993" s="196"/>
      <c r="F993" s="196"/>
      <c r="G993" s="196"/>
      <c r="H993" s="196"/>
      <c r="I993" s="196"/>
      <c r="J993" s="197"/>
      <c r="K993" s="198"/>
    </row>
    <row r="994" spans="2:11" x14ac:dyDescent="0.25">
      <c r="B994" s="196"/>
      <c r="C994" s="196"/>
      <c r="D994" s="196"/>
      <c r="E994" s="196"/>
      <c r="F994" s="196"/>
      <c r="G994" s="196"/>
      <c r="H994" s="196"/>
      <c r="I994" s="196"/>
      <c r="J994" s="197"/>
      <c r="K994" s="198"/>
    </row>
    <row r="995" spans="2:11" x14ac:dyDescent="0.25">
      <c r="B995" s="196"/>
      <c r="C995" s="196"/>
      <c r="D995" s="196"/>
      <c r="E995" s="196"/>
      <c r="F995" s="196"/>
      <c r="G995" s="196"/>
      <c r="H995" s="196"/>
      <c r="I995" s="196"/>
      <c r="J995" s="197"/>
      <c r="K995" s="198"/>
    </row>
    <row r="996" spans="2:11" x14ac:dyDescent="0.25">
      <c r="B996" s="196"/>
      <c r="C996" s="196"/>
      <c r="D996" s="196"/>
      <c r="E996" s="196"/>
      <c r="F996" s="196"/>
      <c r="G996" s="196"/>
      <c r="H996" s="196"/>
      <c r="I996" s="196"/>
      <c r="J996" s="197"/>
      <c r="K996" s="198"/>
    </row>
    <row r="997" spans="2:11" x14ac:dyDescent="0.25">
      <c r="B997" s="196"/>
      <c r="C997" s="196"/>
      <c r="D997" s="196"/>
      <c r="E997" s="196"/>
      <c r="F997" s="196"/>
      <c r="G997" s="196"/>
      <c r="H997" s="196"/>
      <c r="I997" s="196"/>
      <c r="J997" s="197"/>
      <c r="K997" s="198"/>
    </row>
    <row r="998" spans="2:11" x14ac:dyDescent="0.25">
      <c r="B998" s="196"/>
      <c r="C998" s="196"/>
      <c r="D998" s="196"/>
      <c r="E998" s="196"/>
      <c r="F998" s="196"/>
      <c r="G998" s="196"/>
      <c r="H998" s="196"/>
      <c r="I998" s="196"/>
      <c r="J998" s="197"/>
      <c r="K998" s="198"/>
    </row>
    <row r="999" spans="2:11" x14ac:dyDescent="0.25">
      <c r="B999" s="196"/>
      <c r="C999" s="196"/>
      <c r="D999" s="196"/>
      <c r="E999" s="196"/>
      <c r="F999" s="196"/>
      <c r="G999" s="196"/>
      <c r="H999" s="196"/>
      <c r="I999" s="196"/>
      <c r="J999" s="197"/>
      <c r="K999" s="198"/>
    </row>
    <row r="1000" spans="2:11" x14ac:dyDescent="0.25">
      <c r="B1000" s="196"/>
      <c r="C1000" s="196"/>
      <c r="D1000" s="196"/>
      <c r="E1000" s="196"/>
      <c r="F1000" s="196"/>
      <c r="G1000" s="196"/>
      <c r="H1000" s="196"/>
      <c r="I1000" s="196"/>
      <c r="J1000" s="197"/>
      <c r="K1000" s="198"/>
    </row>
    <row r="1001" spans="2:11" x14ac:dyDescent="0.25">
      <c r="B1001" s="196"/>
      <c r="C1001" s="196"/>
      <c r="D1001" s="196"/>
      <c r="E1001" s="196"/>
      <c r="F1001" s="196"/>
      <c r="G1001" s="196"/>
      <c r="H1001" s="196"/>
      <c r="I1001" s="196"/>
      <c r="J1001" s="197"/>
      <c r="K1001" s="198"/>
    </row>
    <row r="1002" spans="2:11" x14ac:dyDescent="0.25">
      <c r="B1002" s="196"/>
      <c r="C1002" s="196"/>
      <c r="D1002" s="196"/>
      <c r="E1002" s="196"/>
      <c r="F1002" s="196"/>
      <c r="G1002" s="196"/>
      <c r="H1002" s="196"/>
      <c r="I1002" s="196"/>
      <c r="J1002" s="197"/>
      <c r="K1002" s="198"/>
    </row>
    <row r="1003" spans="2:11" x14ac:dyDescent="0.25">
      <c r="B1003" s="196"/>
      <c r="C1003" s="196"/>
      <c r="D1003" s="196"/>
      <c r="E1003" s="196"/>
      <c r="F1003" s="196"/>
      <c r="G1003" s="196"/>
      <c r="H1003" s="196"/>
      <c r="I1003" s="196"/>
      <c r="J1003" s="197"/>
      <c r="K1003" s="198"/>
    </row>
    <row r="1004" spans="2:11" x14ac:dyDescent="0.25">
      <c r="B1004" s="196"/>
      <c r="C1004" s="196"/>
      <c r="D1004" s="196"/>
      <c r="E1004" s="196"/>
      <c r="F1004" s="196"/>
      <c r="G1004" s="196"/>
      <c r="H1004" s="196"/>
      <c r="I1004" s="196"/>
      <c r="J1004" s="197"/>
      <c r="K1004" s="198"/>
    </row>
    <row r="1005" spans="2:11" x14ac:dyDescent="0.25">
      <c r="B1005" s="196"/>
      <c r="C1005" s="196"/>
      <c r="D1005" s="196"/>
      <c r="E1005" s="196"/>
      <c r="F1005" s="196"/>
      <c r="G1005" s="196"/>
      <c r="H1005" s="196"/>
      <c r="I1005" s="196"/>
      <c r="J1005" s="197"/>
      <c r="K1005" s="198"/>
    </row>
    <row r="1006" spans="2:11" x14ac:dyDescent="0.25">
      <c r="B1006" s="196"/>
      <c r="C1006" s="196"/>
      <c r="D1006" s="196"/>
      <c r="E1006" s="196"/>
      <c r="F1006" s="196"/>
      <c r="G1006" s="196"/>
      <c r="H1006" s="196"/>
      <c r="I1006" s="196"/>
      <c r="J1006" s="197"/>
      <c r="K1006" s="198"/>
    </row>
    <row r="1007" spans="2:11" x14ac:dyDescent="0.25">
      <c r="B1007" s="196"/>
      <c r="C1007" s="196"/>
      <c r="D1007" s="196"/>
      <c r="E1007" s="196"/>
      <c r="F1007" s="196"/>
      <c r="G1007" s="196"/>
      <c r="H1007" s="196"/>
      <c r="I1007" s="196"/>
      <c r="J1007" s="197"/>
      <c r="K1007" s="198"/>
    </row>
    <row r="1008" spans="2:11" x14ac:dyDescent="0.25">
      <c r="B1008" s="196"/>
      <c r="C1008" s="196"/>
      <c r="D1008" s="196"/>
      <c r="E1008" s="196"/>
      <c r="F1008" s="196"/>
      <c r="G1008" s="196"/>
      <c r="H1008" s="196"/>
      <c r="I1008" s="196"/>
      <c r="J1008" s="197"/>
      <c r="K1008" s="198"/>
    </row>
    <row r="1009" spans="2:11" x14ac:dyDescent="0.25">
      <c r="B1009" s="196"/>
      <c r="C1009" s="196"/>
      <c r="D1009" s="196"/>
      <c r="E1009" s="196"/>
      <c r="F1009" s="196"/>
      <c r="G1009" s="196"/>
      <c r="H1009" s="196"/>
      <c r="I1009" s="196"/>
      <c r="J1009" s="197"/>
      <c r="K1009" s="198"/>
    </row>
    <row r="1010" spans="2:11" x14ac:dyDescent="0.25">
      <c r="B1010" s="196"/>
      <c r="C1010" s="196"/>
      <c r="D1010" s="196"/>
      <c r="E1010" s="196"/>
      <c r="F1010" s="196"/>
      <c r="G1010" s="196"/>
      <c r="H1010" s="196"/>
      <c r="I1010" s="196"/>
      <c r="J1010" s="197"/>
      <c r="K1010" s="198"/>
    </row>
    <row r="1011" spans="2:11" x14ac:dyDescent="0.25">
      <c r="B1011" s="196"/>
      <c r="C1011" s="196"/>
      <c r="D1011" s="196"/>
      <c r="E1011" s="196"/>
      <c r="F1011" s="196"/>
      <c r="G1011" s="196"/>
      <c r="H1011" s="196"/>
      <c r="I1011" s="196"/>
      <c r="J1011" s="197"/>
      <c r="K1011" s="198"/>
    </row>
    <row r="1012" spans="2:11" x14ac:dyDescent="0.25">
      <c r="B1012" s="196"/>
      <c r="C1012" s="196"/>
      <c r="D1012" s="196"/>
      <c r="E1012" s="196"/>
      <c r="F1012" s="196"/>
      <c r="G1012" s="196"/>
      <c r="H1012" s="196"/>
      <c r="I1012" s="196"/>
      <c r="J1012" s="197"/>
      <c r="K1012" s="198"/>
    </row>
    <row r="1013" spans="2:11" x14ac:dyDescent="0.25">
      <c r="B1013" s="196"/>
      <c r="C1013" s="196"/>
      <c r="D1013" s="196"/>
      <c r="E1013" s="196"/>
      <c r="F1013" s="196"/>
      <c r="G1013" s="196"/>
      <c r="H1013" s="196"/>
      <c r="I1013" s="196"/>
      <c r="J1013" s="197"/>
      <c r="K1013" s="198"/>
    </row>
    <row r="1014" spans="2:11" x14ac:dyDescent="0.25">
      <c r="B1014" s="196"/>
      <c r="C1014" s="196"/>
      <c r="D1014" s="196"/>
      <c r="E1014" s="196"/>
      <c r="F1014" s="196"/>
      <c r="G1014" s="196"/>
      <c r="H1014" s="196"/>
      <c r="I1014" s="196"/>
      <c r="J1014" s="197"/>
      <c r="K1014" s="198"/>
    </row>
    <row r="1015" spans="2:11" x14ac:dyDescent="0.25">
      <c r="B1015" s="196"/>
      <c r="C1015" s="196"/>
      <c r="D1015" s="196"/>
      <c r="E1015" s="196"/>
      <c r="F1015" s="196"/>
      <c r="G1015" s="196"/>
      <c r="H1015" s="196"/>
      <c r="I1015" s="196"/>
      <c r="J1015" s="197"/>
      <c r="K1015" s="198"/>
    </row>
    <row r="1016" spans="2:11" x14ac:dyDescent="0.25">
      <c r="B1016" s="196"/>
      <c r="C1016" s="196"/>
      <c r="D1016" s="196"/>
      <c r="E1016" s="196"/>
      <c r="F1016" s="196"/>
      <c r="G1016" s="196"/>
      <c r="H1016" s="196"/>
      <c r="I1016" s="196"/>
      <c r="J1016" s="197"/>
      <c r="K1016" s="198"/>
    </row>
    <row r="1017" spans="2:11" x14ac:dyDescent="0.25">
      <c r="B1017" s="196"/>
      <c r="C1017" s="196"/>
      <c r="D1017" s="196"/>
      <c r="E1017" s="196"/>
      <c r="F1017" s="196"/>
      <c r="G1017" s="196"/>
      <c r="H1017" s="196"/>
      <c r="I1017" s="196"/>
      <c r="J1017" s="197"/>
      <c r="K1017" s="198"/>
    </row>
    <row r="1018" spans="2:11" x14ac:dyDescent="0.25">
      <c r="B1018" s="196"/>
      <c r="C1018" s="196"/>
      <c r="D1018" s="196"/>
      <c r="E1018" s="196"/>
      <c r="F1018" s="196"/>
      <c r="G1018" s="196"/>
      <c r="H1018" s="196"/>
      <c r="I1018" s="196"/>
      <c r="J1018" s="197"/>
      <c r="K1018" s="198"/>
    </row>
    <row r="1019" spans="2:11" x14ac:dyDescent="0.25">
      <c r="B1019" s="196"/>
      <c r="C1019" s="196"/>
      <c r="D1019" s="196"/>
      <c r="E1019" s="196"/>
      <c r="F1019" s="196"/>
      <c r="G1019" s="196"/>
      <c r="H1019" s="196"/>
      <c r="I1019" s="196"/>
      <c r="J1019" s="197"/>
      <c r="K1019" s="198"/>
    </row>
    <row r="1020" spans="2:11" x14ac:dyDescent="0.25">
      <c r="B1020" s="196"/>
      <c r="C1020" s="196"/>
      <c r="D1020" s="196"/>
      <c r="E1020" s="196"/>
      <c r="F1020" s="196"/>
      <c r="G1020" s="196"/>
      <c r="H1020" s="196"/>
      <c r="I1020" s="196"/>
      <c r="J1020" s="197"/>
      <c r="K1020" s="198"/>
    </row>
    <row r="1021" spans="2:11" x14ac:dyDescent="0.25">
      <c r="B1021" s="196"/>
      <c r="C1021" s="196"/>
      <c r="D1021" s="196"/>
      <c r="E1021" s="196"/>
      <c r="F1021" s="196"/>
      <c r="G1021" s="196"/>
      <c r="H1021" s="196"/>
      <c r="I1021" s="196"/>
      <c r="J1021" s="197"/>
      <c r="K1021" s="198"/>
    </row>
    <row r="1022" spans="2:11" x14ac:dyDescent="0.25">
      <c r="B1022" s="196"/>
      <c r="C1022" s="196"/>
      <c r="D1022" s="196"/>
      <c r="E1022" s="196"/>
      <c r="F1022" s="196"/>
      <c r="G1022" s="196"/>
      <c r="H1022" s="196"/>
      <c r="I1022" s="196"/>
      <c r="J1022" s="197"/>
      <c r="K1022" s="198"/>
    </row>
    <row r="1023" spans="2:11" x14ac:dyDescent="0.25">
      <c r="B1023" s="196"/>
      <c r="C1023" s="196"/>
      <c r="D1023" s="196"/>
      <c r="E1023" s="196"/>
      <c r="F1023" s="196"/>
      <c r="G1023" s="196"/>
      <c r="H1023" s="196"/>
      <c r="I1023" s="196"/>
      <c r="J1023" s="197"/>
      <c r="K1023" s="198"/>
    </row>
    <row r="1024" spans="2:11" x14ac:dyDescent="0.25">
      <c r="B1024" s="196"/>
      <c r="C1024" s="196"/>
      <c r="D1024" s="196"/>
      <c r="E1024" s="196"/>
      <c r="F1024" s="196"/>
      <c r="G1024" s="196"/>
      <c r="H1024" s="196"/>
      <c r="I1024" s="196"/>
      <c r="J1024" s="197"/>
      <c r="K1024" s="198"/>
    </row>
    <row r="1025" spans="2:11" x14ac:dyDescent="0.25">
      <c r="B1025" s="196"/>
      <c r="C1025" s="196"/>
      <c r="D1025" s="196"/>
      <c r="E1025" s="196"/>
      <c r="F1025" s="196"/>
      <c r="G1025" s="196"/>
      <c r="H1025" s="196"/>
      <c r="I1025" s="196"/>
      <c r="J1025" s="197"/>
      <c r="K1025" s="198"/>
    </row>
    <row r="1026" spans="2:11" x14ac:dyDescent="0.25">
      <c r="B1026" s="196"/>
      <c r="C1026" s="196"/>
      <c r="D1026" s="196"/>
      <c r="E1026" s="196"/>
      <c r="F1026" s="196"/>
      <c r="G1026" s="196"/>
      <c r="H1026" s="196"/>
      <c r="I1026" s="196"/>
      <c r="J1026" s="197"/>
      <c r="K1026" s="198"/>
    </row>
    <row r="1027" spans="2:11" x14ac:dyDescent="0.25">
      <c r="B1027" s="196"/>
      <c r="C1027" s="196"/>
      <c r="D1027" s="196"/>
      <c r="E1027" s="196"/>
      <c r="F1027" s="196"/>
      <c r="G1027" s="196"/>
      <c r="H1027" s="196"/>
      <c r="I1027" s="196"/>
      <c r="J1027" s="197"/>
      <c r="K1027" s="198"/>
    </row>
    <row r="1028" spans="2:11" x14ac:dyDescent="0.25">
      <c r="B1028" s="196"/>
      <c r="C1028" s="196"/>
      <c r="D1028" s="196"/>
      <c r="E1028" s="196"/>
      <c r="F1028" s="196"/>
      <c r="G1028" s="196"/>
      <c r="H1028" s="196"/>
      <c r="I1028" s="196"/>
      <c r="J1028" s="197"/>
      <c r="K1028" s="198"/>
    </row>
    <row r="1029" spans="2:11" x14ac:dyDescent="0.25">
      <c r="B1029" s="196"/>
      <c r="C1029" s="196"/>
      <c r="D1029" s="196"/>
      <c r="E1029" s="196"/>
      <c r="F1029" s="196"/>
      <c r="G1029" s="196"/>
      <c r="H1029" s="196"/>
      <c r="I1029" s="196"/>
      <c r="J1029" s="197"/>
      <c r="K1029" s="198"/>
    </row>
    <row r="1030" spans="2:11" x14ac:dyDescent="0.25">
      <c r="B1030" s="196"/>
      <c r="C1030" s="196"/>
      <c r="D1030" s="196"/>
      <c r="E1030" s="196"/>
      <c r="F1030" s="196"/>
      <c r="G1030" s="196"/>
      <c r="H1030" s="196"/>
      <c r="I1030" s="196"/>
      <c r="J1030" s="197"/>
      <c r="K1030" s="198"/>
    </row>
    <row r="1031" spans="2:11" x14ac:dyDescent="0.25">
      <c r="B1031" s="196"/>
      <c r="C1031" s="196"/>
      <c r="D1031" s="196"/>
      <c r="E1031" s="196"/>
      <c r="F1031" s="196"/>
      <c r="G1031" s="196"/>
      <c r="H1031" s="196"/>
      <c r="I1031" s="196"/>
      <c r="J1031" s="197"/>
      <c r="K1031" s="198"/>
    </row>
    <row r="1032" spans="2:11" x14ac:dyDescent="0.25">
      <c r="B1032" s="196"/>
      <c r="C1032" s="196"/>
      <c r="D1032" s="196"/>
      <c r="E1032" s="196"/>
      <c r="F1032" s="196"/>
      <c r="G1032" s="196"/>
      <c r="H1032" s="196"/>
      <c r="I1032" s="196"/>
      <c r="J1032" s="197"/>
      <c r="K1032" s="198"/>
    </row>
    <row r="1033" spans="2:11" x14ac:dyDescent="0.25">
      <c r="B1033" s="196"/>
      <c r="C1033" s="196"/>
      <c r="D1033" s="196"/>
      <c r="E1033" s="196"/>
      <c r="F1033" s="196"/>
      <c r="G1033" s="196"/>
      <c r="H1033" s="196"/>
      <c r="I1033" s="196"/>
      <c r="J1033" s="197"/>
      <c r="K1033" s="198"/>
    </row>
    <row r="1034" spans="2:11" x14ac:dyDescent="0.25">
      <c r="B1034" s="196"/>
      <c r="C1034" s="196"/>
      <c r="D1034" s="196"/>
      <c r="E1034" s="196"/>
      <c r="F1034" s="196"/>
      <c r="G1034" s="196"/>
      <c r="H1034" s="196"/>
      <c r="I1034" s="196"/>
      <c r="J1034" s="197"/>
      <c r="K1034" s="198"/>
    </row>
    <row r="1035" spans="2:11" x14ac:dyDescent="0.25">
      <c r="B1035" s="196"/>
      <c r="C1035" s="196"/>
      <c r="D1035" s="196"/>
      <c r="E1035" s="196"/>
      <c r="F1035" s="196"/>
      <c r="G1035" s="196"/>
      <c r="H1035" s="196"/>
      <c r="I1035" s="196"/>
      <c r="J1035" s="197"/>
      <c r="K1035" s="198"/>
    </row>
    <row r="1036" spans="2:11" x14ac:dyDescent="0.25">
      <c r="B1036" s="196"/>
      <c r="C1036" s="196"/>
      <c r="D1036" s="196"/>
      <c r="E1036" s="196"/>
      <c r="F1036" s="196"/>
      <c r="G1036" s="196"/>
      <c r="H1036" s="196"/>
      <c r="I1036" s="196"/>
      <c r="J1036" s="197"/>
      <c r="K1036" s="198"/>
    </row>
    <row r="1037" spans="2:11" x14ac:dyDescent="0.25">
      <c r="B1037" s="196"/>
      <c r="C1037" s="196"/>
      <c r="D1037" s="196"/>
      <c r="E1037" s="196"/>
      <c r="F1037" s="196"/>
      <c r="G1037" s="196"/>
      <c r="H1037" s="196"/>
      <c r="I1037" s="196"/>
      <c r="J1037" s="197"/>
      <c r="K1037" s="198"/>
    </row>
    <row r="1038" spans="2:11" x14ac:dyDescent="0.25">
      <c r="B1038" s="196"/>
      <c r="C1038" s="196"/>
      <c r="D1038" s="196"/>
      <c r="E1038" s="196"/>
      <c r="F1038" s="196"/>
      <c r="G1038" s="196"/>
      <c r="H1038" s="196"/>
      <c r="I1038" s="196"/>
      <c r="J1038" s="197"/>
      <c r="K1038" s="198"/>
    </row>
    <row r="1039" spans="2:11" x14ac:dyDescent="0.25">
      <c r="B1039" s="196"/>
      <c r="C1039" s="196"/>
      <c r="D1039" s="196"/>
      <c r="E1039" s="196"/>
      <c r="F1039" s="196"/>
      <c r="G1039" s="196"/>
      <c r="H1039" s="196"/>
      <c r="I1039" s="196"/>
      <c r="J1039" s="197"/>
      <c r="K1039" s="198"/>
    </row>
    <row r="1040" spans="2:11" x14ac:dyDescent="0.25">
      <c r="B1040" s="196"/>
      <c r="C1040" s="196"/>
      <c r="D1040" s="196"/>
      <c r="E1040" s="196"/>
      <c r="F1040" s="196"/>
      <c r="G1040" s="196"/>
      <c r="H1040" s="196"/>
      <c r="I1040" s="196"/>
      <c r="J1040" s="197"/>
      <c r="K1040" s="198"/>
    </row>
    <row r="1041" spans="2:11" x14ac:dyDescent="0.25">
      <c r="B1041" s="196"/>
      <c r="C1041" s="196"/>
      <c r="D1041" s="196"/>
      <c r="E1041" s="196"/>
      <c r="F1041" s="196"/>
      <c r="G1041" s="196"/>
      <c r="H1041" s="196"/>
      <c r="I1041" s="196"/>
      <c r="J1041" s="197"/>
      <c r="K1041" s="198"/>
    </row>
    <row r="1042" spans="2:11" x14ac:dyDescent="0.25">
      <c r="B1042" s="196"/>
      <c r="C1042" s="196"/>
      <c r="D1042" s="196"/>
      <c r="E1042" s="196"/>
      <c r="F1042" s="196"/>
      <c r="G1042" s="196"/>
      <c r="H1042" s="196"/>
      <c r="I1042" s="196"/>
      <c r="J1042" s="197"/>
      <c r="K1042" s="198"/>
    </row>
    <row r="1043" spans="2:11" x14ac:dyDescent="0.25">
      <c r="B1043" s="196"/>
      <c r="C1043" s="196"/>
      <c r="D1043" s="196"/>
      <c r="E1043" s="196"/>
      <c r="F1043" s="196"/>
      <c r="G1043" s="196"/>
      <c r="H1043" s="196"/>
      <c r="I1043" s="196"/>
      <c r="J1043" s="197"/>
      <c r="K1043" s="198"/>
    </row>
    <row r="1044" spans="2:11" x14ac:dyDescent="0.25">
      <c r="B1044" s="196"/>
      <c r="C1044" s="196"/>
      <c r="D1044" s="196"/>
      <c r="E1044" s="196"/>
      <c r="F1044" s="196"/>
      <c r="G1044" s="196"/>
      <c r="H1044" s="196"/>
      <c r="I1044" s="196"/>
      <c r="J1044" s="197"/>
      <c r="K1044" s="198"/>
    </row>
    <row r="1045" spans="2:11" x14ac:dyDescent="0.25">
      <c r="B1045" s="196"/>
      <c r="C1045" s="196"/>
      <c r="D1045" s="196"/>
      <c r="E1045" s="196"/>
      <c r="F1045" s="196"/>
      <c r="G1045" s="196"/>
      <c r="H1045" s="196"/>
      <c r="I1045" s="196"/>
      <c r="J1045" s="197"/>
      <c r="K1045" s="198"/>
    </row>
    <row r="1046" spans="2:11" x14ac:dyDescent="0.25">
      <c r="B1046" s="196"/>
      <c r="C1046" s="196"/>
      <c r="D1046" s="196"/>
      <c r="E1046" s="196"/>
      <c r="F1046" s="196"/>
      <c r="G1046" s="196"/>
      <c r="H1046" s="196"/>
      <c r="I1046" s="196"/>
      <c r="J1046" s="197"/>
      <c r="K1046" s="198"/>
    </row>
    <row r="1047" spans="2:11" x14ac:dyDescent="0.25">
      <c r="B1047" s="196"/>
      <c r="C1047" s="196"/>
      <c r="D1047" s="196"/>
      <c r="E1047" s="196"/>
      <c r="F1047" s="196"/>
      <c r="G1047" s="196"/>
      <c r="H1047" s="196"/>
      <c r="I1047" s="196"/>
      <c r="J1047" s="197"/>
      <c r="K1047" s="198"/>
    </row>
    <row r="1048" spans="2:11" x14ac:dyDescent="0.25">
      <c r="B1048" s="196"/>
      <c r="C1048" s="196"/>
      <c r="D1048" s="196"/>
      <c r="E1048" s="196"/>
      <c r="F1048" s="196"/>
      <c r="G1048" s="196"/>
      <c r="H1048" s="196"/>
      <c r="I1048" s="196"/>
      <c r="J1048" s="197"/>
      <c r="K1048" s="198"/>
    </row>
    <row r="1049" spans="2:11" x14ac:dyDescent="0.25">
      <c r="B1049" s="196"/>
      <c r="C1049" s="196"/>
      <c r="D1049" s="196"/>
      <c r="E1049" s="196"/>
      <c r="F1049" s="196"/>
      <c r="G1049" s="196"/>
      <c r="H1049" s="196"/>
      <c r="I1049" s="196"/>
      <c r="J1049" s="197"/>
      <c r="K1049" s="198"/>
    </row>
    <row r="1050" spans="2:11" x14ac:dyDescent="0.25">
      <c r="B1050" s="196"/>
      <c r="C1050" s="196"/>
      <c r="D1050" s="196"/>
      <c r="E1050" s="196"/>
      <c r="F1050" s="196"/>
      <c r="G1050" s="196"/>
      <c r="H1050" s="196"/>
      <c r="I1050" s="196"/>
      <c r="J1050" s="197"/>
      <c r="K1050" s="198"/>
    </row>
    <row r="1051" spans="2:11" x14ac:dyDescent="0.25">
      <c r="B1051" s="196"/>
      <c r="C1051" s="196"/>
      <c r="D1051" s="196"/>
      <c r="E1051" s="196"/>
      <c r="F1051" s="196"/>
      <c r="G1051" s="196"/>
      <c r="H1051" s="196"/>
      <c r="I1051" s="196"/>
      <c r="J1051" s="197"/>
      <c r="K1051" s="198"/>
    </row>
    <row r="1052" spans="2:11" x14ac:dyDescent="0.25">
      <c r="B1052" s="196"/>
      <c r="C1052" s="196"/>
      <c r="D1052" s="196"/>
      <c r="E1052" s="196"/>
      <c r="F1052" s="196"/>
      <c r="G1052" s="196"/>
      <c r="H1052" s="196"/>
      <c r="I1052" s="196"/>
      <c r="J1052" s="197"/>
      <c r="K1052" s="198"/>
    </row>
    <row r="1053" spans="2:11" x14ac:dyDescent="0.25">
      <c r="B1053" s="196"/>
      <c r="C1053" s="196"/>
      <c r="D1053" s="196"/>
      <c r="E1053" s="196"/>
      <c r="F1053" s="196"/>
      <c r="G1053" s="196"/>
      <c r="H1053" s="196"/>
      <c r="I1053" s="196"/>
      <c r="J1053" s="197"/>
      <c r="K1053" s="198"/>
    </row>
    <row r="1054" spans="2:11" x14ac:dyDescent="0.25">
      <c r="B1054" s="196"/>
      <c r="C1054" s="196"/>
      <c r="D1054" s="196"/>
      <c r="E1054" s="196"/>
      <c r="F1054" s="196"/>
      <c r="G1054" s="196"/>
      <c r="H1054" s="196"/>
      <c r="I1054" s="196"/>
      <c r="J1054" s="197"/>
      <c r="K1054" s="198"/>
    </row>
    <row r="1055" spans="2:11" x14ac:dyDescent="0.25">
      <c r="B1055" s="196"/>
      <c r="C1055" s="196"/>
      <c r="D1055" s="196"/>
      <c r="E1055" s="196"/>
      <c r="F1055" s="196"/>
      <c r="G1055" s="196"/>
      <c r="H1055" s="196"/>
      <c r="I1055" s="196"/>
      <c r="J1055" s="197"/>
      <c r="K1055" s="198"/>
    </row>
    <row r="1056" spans="2:11" x14ac:dyDescent="0.25">
      <c r="B1056" s="196"/>
      <c r="C1056" s="196"/>
      <c r="D1056" s="196"/>
      <c r="E1056" s="196"/>
      <c r="F1056" s="196"/>
      <c r="G1056" s="196"/>
      <c r="H1056" s="196"/>
      <c r="I1056" s="196"/>
      <c r="J1056" s="197"/>
      <c r="K1056" s="198"/>
    </row>
    <row r="1057" spans="2:11" x14ac:dyDescent="0.25">
      <c r="B1057" s="196"/>
      <c r="C1057" s="196"/>
      <c r="D1057" s="196"/>
      <c r="E1057" s="196"/>
      <c r="F1057" s="196"/>
      <c r="G1057" s="196"/>
      <c r="H1057" s="196"/>
      <c r="I1057" s="196"/>
      <c r="J1057" s="197"/>
      <c r="K1057" s="198"/>
    </row>
    <row r="1058" spans="2:11" x14ac:dyDescent="0.25">
      <c r="B1058" s="196"/>
      <c r="C1058" s="196"/>
      <c r="D1058" s="196"/>
      <c r="E1058" s="196"/>
      <c r="F1058" s="196"/>
      <c r="G1058" s="196"/>
      <c r="H1058" s="196"/>
      <c r="I1058" s="196"/>
      <c r="J1058" s="197"/>
      <c r="K1058" s="198"/>
    </row>
    <row r="1059" spans="2:11" x14ac:dyDescent="0.25">
      <c r="B1059" s="196"/>
      <c r="C1059" s="196"/>
      <c r="D1059" s="196"/>
      <c r="E1059" s="196"/>
      <c r="F1059" s="196"/>
      <c r="G1059" s="196"/>
      <c r="H1059" s="196"/>
      <c r="I1059" s="196"/>
      <c r="J1059" s="197"/>
      <c r="K1059" s="198"/>
    </row>
    <row r="1060" spans="2:11" x14ac:dyDescent="0.25">
      <c r="B1060" s="196"/>
      <c r="C1060" s="196"/>
      <c r="D1060" s="196"/>
      <c r="E1060" s="196"/>
      <c r="F1060" s="196"/>
      <c r="G1060" s="196"/>
      <c r="H1060" s="196"/>
      <c r="I1060" s="196"/>
      <c r="J1060" s="197"/>
      <c r="K1060" s="198"/>
    </row>
    <row r="1061" spans="2:11" x14ac:dyDescent="0.25">
      <c r="B1061" s="196"/>
      <c r="C1061" s="196"/>
      <c r="D1061" s="196"/>
      <c r="E1061" s="196"/>
      <c r="F1061" s="196"/>
      <c r="G1061" s="196"/>
      <c r="H1061" s="196"/>
      <c r="I1061" s="196"/>
      <c r="J1061" s="197"/>
      <c r="K1061" s="198"/>
    </row>
    <row r="1062" spans="2:11" x14ac:dyDescent="0.25">
      <c r="B1062" s="196"/>
      <c r="C1062" s="196"/>
      <c r="D1062" s="196"/>
      <c r="E1062" s="196"/>
      <c r="F1062" s="196"/>
      <c r="G1062" s="196"/>
      <c r="H1062" s="196"/>
      <c r="I1062" s="196"/>
      <c r="J1062" s="197"/>
      <c r="K1062" s="198"/>
    </row>
    <row r="1063" spans="2:11" x14ac:dyDescent="0.25">
      <c r="B1063" s="196"/>
      <c r="C1063" s="196"/>
      <c r="D1063" s="196"/>
      <c r="E1063" s="196"/>
      <c r="F1063" s="196"/>
      <c r="G1063" s="196"/>
      <c r="H1063" s="196"/>
      <c r="I1063" s="196"/>
      <c r="J1063" s="197"/>
      <c r="K1063" s="198"/>
    </row>
    <row r="1064" spans="2:11" x14ac:dyDescent="0.25">
      <c r="B1064" s="196"/>
      <c r="C1064" s="196"/>
      <c r="D1064" s="196"/>
      <c r="E1064" s="196"/>
      <c r="F1064" s="196"/>
      <c r="G1064" s="196"/>
      <c r="H1064" s="196"/>
      <c r="I1064" s="196"/>
      <c r="J1064" s="197"/>
      <c r="K1064" s="198"/>
    </row>
    <row r="1065" spans="2:11" x14ac:dyDescent="0.25">
      <c r="B1065" s="196"/>
      <c r="C1065" s="196"/>
      <c r="D1065" s="196"/>
      <c r="E1065" s="196"/>
      <c r="F1065" s="196"/>
      <c r="G1065" s="196"/>
      <c r="H1065" s="196"/>
      <c r="I1065" s="196"/>
      <c r="J1065" s="197"/>
      <c r="K1065" s="198"/>
    </row>
    <row r="1066" spans="2:11" x14ac:dyDescent="0.25">
      <c r="B1066" s="196"/>
      <c r="C1066" s="196"/>
      <c r="D1066" s="196"/>
      <c r="E1066" s="196"/>
      <c r="F1066" s="196"/>
      <c r="G1066" s="196"/>
      <c r="H1066" s="196"/>
      <c r="I1066" s="196"/>
      <c r="J1066" s="197"/>
      <c r="K1066" s="198"/>
    </row>
    <row r="1067" spans="2:11" x14ac:dyDescent="0.25">
      <c r="B1067" s="196"/>
      <c r="C1067" s="196"/>
      <c r="D1067" s="196"/>
      <c r="E1067" s="196"/>
      <c r="F1067" s="196"/>
      <c r="G1067" s="196"/>
      <c r="H1067" s="196"/>
      <c r="I1067" s="196"/>
      <c r="J1067" s="197"/>
      <c r="K1067" s="198"/>
    </row>
    <row r="1068" spans="2:11" x14ac:dyDescent="0.25">
      <c r="B1068" s="196"/>
      <c r="C1068" s="196"/>
      <c r="D1068" s="196"/>
      <c r="E1068" s="196"/>
      <c r="F1068" s="196"/>
      <c r="G1068" s="196"/>
      <c r="H1068" s="196"/>
      <c r="I1068" s="196"/>
      <c r="J1068" s="197"/>
      <c r="K1068" s="198"/>
    </row>
    <row r="1069" spans="2:11" x14ac:dyDescent="0.25">
      <c r="B1069" s="196"/>
      <c r="C1069" s="196"/>
      <c r="D1069" s="196"/>
      <c r="E1069" s="196"/>
      <c r="F1069" s="196"/>
      <c r="G1069" s="196"/>
      <c r="H1069" s="196"/>
      <c r="I1069" s="196"/>
      <c r="J1069" s="197"/>
      <c r="K1069" s="198"/>
    </row>
    <row r="1070" spans="2:11" x14ac:dyDescent="0.25">
      <c r="B1070" s="196"/>
      <c r="C1070" s="196"/>
      <c r="D1070" s="196"/>
      <c r="E1070" s="196"/>
      <c r="F1070" s="196"/>
      <c r="G1070" s="196"/>
      <c r="H1070" s="196"/>
      <c r="I1070" s="196"/>
      <c r="J1070" s="197"/>
      <c r="K1070" s="198"/>
    </row>
    <row r="1071" spans="2:11" x14ac:dyDescent="0.25">
      <c r="B1071" s="196"/>
      <c r="C1071" s="196"/>
      <c r="D1071" s="196"/>
      <c r="E1071" s="196"/>
      <c r="F1071" s="196"/>
      <c r="G1071" s="196"/>
      <c r="H1071" s="196"/>
      <c r="I1071" s="196"/>
      <c r="J1071" s="197"/>
      <c r="K1071" s="198"/>
    </row>
    <row r="1072" spans="2:11" x14ac:dyDescent="0.25">
      <c r="B1072" s="196"/>
      <c r="C1072" s="196"/>
      <c r="D1072" s="196"/>
      <c r="E1072" s="196"/>
      <c r="F1072" s="196"/>
      <c r="G1072" s="196"/>
      <c r="H1072" s="196"/>
      <c r="I1072" s="196"/>
      <c r="J1072" s="197"/>
      <c r="K1072" s="198"/>
    </row>
    <row r="1073" spans="2:11" x14ac:dyDescent="0.25">
      <c r="B1073" s="196"/>
      <c r="C1073" s="196"/>
      <c r="D1073" s="196"/>
      <c r="E1073" s="196"/>
      <c r="F1073" s="196"/>
      <c r="G1073" s="196"/>
      <c r="H1073" s="196"/>
      <c r="I1073" s="196"/>
      <c r="J1073" s="197"/>
      <c r="K1073" s="198"/>
    </row>
    <row r="1074" spans="2:11" x14ac:dyDescent="0.25">
      <c r="B1074" s="196"/>
      <c r="C1074" s="196"/>
      <c r="D1074" s="196"/>
      <c r="E1074" s="196"/>
      <c r="F1074" s="196"/>
      <c r="G1074" s="196"/>
      <c r="H1074" s="196"/>
      <c r="I1074" s="196"/>
      <c r="J1074" s="197"/>
      <c r="K1074" s="198"/>
    </row>
    <row r="1075" spans="2:11" x14ac:dyDescent="0.25">
      <c r="B1075" s="196"/>
      <c r="C1075" s="196"/>
      <c r="D1075" s="196"/>
      <c r="E1075" s="196"/>
      <c r="F1075" s="196"/>
      <c r="G1075" s="196"/>
      <c r="H1075" s="196"/>
      <c r="I1075" s="196"/>
      <c r="J1075" s="197"/>
      <c r="K1075" s="198"/>
    </row>
    <row r="1076" spans="2:11" x14ac:dyDescent="0.25">
      <c r="B1076" s="196"/>
      <c r="C1076" s="196"/>
      <c r="D1076" s="196"/>
      <c r="E1076" s="196"/>
      <c r="F1076" s="196"/>
      <c r="G1076" s="196"/>
      <c r="H1076" s="196"/>
      <c r="I1076" s="196"/>
      <c r="J1076" s="197"/>
      <c r="K1076" s="198"/>
    </row>
    <row r="1077" spans="2:11" x14ac:dyDescent="0.25">
      <c r="B1077" s="196"/>
      <c r="C1077" s="196"/>
      <c r="D1077" s="196"/>
      <c r="E1077" s="196"/>
      <c r="F1077" s="196"/>
      <c r="G1077" s="196"/>
      <c r="H1077" s="196"/>
      <c r="I1077" s="196"/>
      <c r="J1077" s="197"/>
      <c r="K1077" s="198"/>
    </row>
    <row r="1078" spans="2:11" x14ac:dyDescent="0.25">
      <c r="B1078" s="196"/>
      <c r="C1078" s="196"/>
      <c r="D1078" s="196"/>
      <c r="E1078" s="196"/>
      <c r="F1078" s="196"/>
      <c r="G1078" s="196"/>
      <c r="H1078" s="196"/>
      <c r="I1078" s="196"/>
      <c r="J1078" s="197"/>
      <c r="K1078" s="198"/>
    </row>
    <row r="1079" spans="2:11" x14ac:dyDescent="0.25">
      <c r="B1079" s="196"/>
      <c r="C1079" s="196"/>
      <c r="D1079" s="196"/>
      <c r="E1079" s="196"/>
      <c r="F1079" s="196"/>
      <c r="G1079" s="196"/>
      <c r="H1079" s="196"/>
      <c r="I1079" s="196"/>
      <c r="J1079" s="197"/>
      <c r="K1079" s="198"/>
    </row>
    <row r="1080" spans="2:11" x14ac:dyDescent="0.25">
      <c r="B1080" s="196"/>
      <c r="C1080" s="196"/>
      <c r="D1080" s="196"/>
      <c r="E1080" s="196"/>
      <c r="F1080" s="196"/>
      <c r="G1080" s="196"/>
      <c r="H1080" s="196"/>
      <c r="I1080" s="196"/>
      <c r="J1080" s="197"/>
      <c r="K1080" s="198"/>
    </row>
    <row r="1081" spans="2:11" x14ac:dyDescent="0.25">
      <c r="B1081" s="196"/>
      <c r="C1081" s="196"/>
      <c r="D1081" s="196"/>
      <c r="E1081" s="196"/>
      <c r="F1081" s="196"/>
      <c r="G1081" s="196"/>
      <c r="H1081" s="196"/>
      <c r="I1081" s="196"/>
      <c r="J1081" s="197"/>
      <c r="K1081" s="198"/>
    </row>
    <row r="1082" spans="2:11" x14ac:dyDescent="0.25">
      <c r="B1082" s="196"/>
      <c r="C1082" s="196"/>
      <c r="D1082" s="196"/>
      <c r="E1082" s="196"/>
      <c r="F1082" s="196"/>
      <c r="G1082" s="196"/>
      <c r="H1082" s="196"/>
      <c r="I1082" s="196"/>
      <c r="J1082" s="197"/>
      <c r="K1082" s="198"/>
    </row>
    <row r="1083" spans="2:11" x14ac:dyDescent="0.25">
      <c r="B1083" s="196"/>
      <c r="C1083" s="196"/>
      <c r="D1083" s="196"/>
      <c r="E1083" s="196"/>
      <c r="F1083" s="196"/>
      <c r="G1083" s="196"/>
      <c r="H1083" s="196"/>
      <c r="I1083" s="196"/>
      <c r="J1083" s="197"/>
      <c r="K1083" s="198"/>
    </row>
    <row r="1084" spans="2:11" x14ac:dyDescent="0.25">
      <c r="B1084" s="196"/>
      <c r="C1084" s="196"/>
      <c r="D1084" s="196"/>
      <c r="E1084" s="196"/>
      <c r="F1084" s="196"/>
      <c r="G1084" s="196"/>
      <c r="H1084" s="196"/>
      <c r="I1084" s="196"/>
      <c r="J1084" s="197"/>
      <c r="K1084" s="198"/>
    </row>
    <row r="1085" spans="2:11" x14ac:dyDescent="0.25">
      <c r="B1085" s="196"/>
      <c r="C1085" s="196"/>
      <c r="D1085" s="196"/>
      <c r="E1085" s="196"/>
      <c r="F1085" s="196"/>
      <c r="G1085" s="196"/>
      <c r="H1085" s="196"/>
      <c r="I1085" s="196"/>
      <c r="J1085" s="197"/>
      <c r="K1085" s="198"/>
    </row>
    <row r="1086" spans="2:11" x14ac:dyDescent="0.25">
      <c r="B1086" s="196"/>
      <c r="C1086" s="196"/>
      <c r="D1086" s="196"/>
      <c r="E1086" s="196"/>
      <c r="F1086" s="196"/>
      <c r="G1086" s="196"/>
      <c r="H1086" s="196"/>
      <c r="I1086" s="196"/>
      <c r="J1086" s="197"/>
      <c r="K1086" s="198"/>
    </row>
    <row r="1087" spans="2:11" x14ac:dyDescent="0.25">
      <c r="B1087" s="196"/>
      <c r="C1087" s="196"/>
      <c r="D1087" s="196"/>
      <c r="E1087" s="196"/>
      <c r="F1087" s="196"/>
      <c r="G1087" s="196"/>
      <c r="H1087" s="196"/>
      <c r="I1087" s="196"/>
      <c r="J1087" s="197"/>
      <c r="K1087" s="198"/>
    </row>
    <row r="1088" spans="2:11" x14ac:dyDescent="0.25">
      <c r="B1088" s="196"/>
      <c r="C1088" s="196"/>
      <c r="D1088" s="196"/>
      <c r="E1088" s="196"/>
      <c r="F1088" s="196"/>
      <c r="G1088" s="196"/>
      <c r="H1088" s="196"/>
      <c r="I1088" s="196"/>
      <c r="J1088" s="197"/>
      <c r="K1088" s="198"/>
    </row>
    <row r="1089" spans="2:11" x14ac:dyDescent="0.25">
      <c r="B1089" s="196"/>
      <c r="C1089" s="196"/>
      <c r="D1089" s="196"/>
      <c r="E1089" s="196"/>
      <c r="F1089" s="196"/>
      <c r="G1089" s="196"/>
      <c r="H1089" s="196"/>
      <c r="I1089" s="196"/>
      <c r="J1089" s="197"/>
      <c r="K1089" s="198"/>
    </row>
    <row r="1090" spans="2:11" x14ac:dyDescent="0.25">
      <c r="B1090" s="196"/>
      <c r="C1090" s="196"/>
      <c r="D1090" s="196"/>
      <c r="E1090" s="196"/>
      <c r="F1090" s="196"/>
      <c r="G1090" s="196"/>
      <c r="H1090" s="196"/>
      <c r="I1090" s="196"/>
      <c r="J1090" s="197"/>
      <c r="K1090" s="198"/>
    </row>
    <row r="1091" spans="2:11" x14ac:dyDescent="0.25">
      <c r="B1091" s="196"/>
      <c r="C1091" s="196"/>
      <c r="D1091" s="196"/>
      <c r="E1091" s="196"/>
      <c r="F1091" s="196"/>
      <c r="G1091" s="196"/>
      <c r="H1091" s="196"/>
      <c r="I1091" s="196"/>
      <c r="J1091" s="197"/>
      <c r="K1091" s="198"/>
    </row>
    <row r="1092" spans="2:11" x14ac:dyDescent="0.25">
      <c r="B1092" s="196"/>
      <c r="C1092" s="196"/>
      <c r="D1092" s="196"/>
      <c r="E1092" s="196"/>
      <c r="F1092" s="196"/>
      <c r="G1092" s="196"/>
      <c r="H1092" s="196"/>
      <c r="I1092" s="196"/>
      <c r="J1092" s="197"/>
      <c r="K1092" s="198"/>
    </row>
    <row r="1093" spans="2:11" x14ac:dyDescent="0.25">
      <c r="B1093" s="196"/>
      <c r="C1093" s="196"/>
      <c r="D1093" s="196"/>
      <c r="E1093" s="196"/>
      <c r="F1093" s="196"/>
      <c r="G1093" s="196"/>
      <c r="H1093" s="196"/>
      <c r="I1093" s="196"/>
      <c r="J1093" s="197"/>
      <c r="K1093" s="198"/>
    </row>
    <row r="1094" spans="2:11" x14ac:dyDescent="0.25">
      <c r="B1094" s="196"/>
      <c r="C1094" s="196"/>
      <c r="D1094" s="196"/>
      <c r="E1094" s="196"/>
      <c r="F1094" s="196"/>
      <c r="G1094" s="196"/>
      <c r="H1094" s="196"/>
      <c r="I1094" s="196"/>
      <c r="J1094" s="197"/>
      <c r="K1094" s="198"/>
    </row>
    <row r="1095" spans="2:11" x14ac:dyDescent="0.25">
      <c r="B1095" s="196"/>
      <c r="C1095" s="196"/>
      <c r="D1095" s="196"/>
      <c r="E1095" s="196"/>
      <c r="F1095" s="196"/>
      <c r="G1095" s="196"/>
      <c r="H1095" s="196"/>
      <c r="I1095" s="196"/>
      <c r="J1095" s="197"/>
      <c r="K1095" s="198"/>
    </row>
    <row r="1096" spans="2:11" x14ac:dyDescent="0.25">
      <c r="B1096" s="196"/>
      <c r="C1096" s="196"/>
      <c r="D1096" s="196"/>
      <c r="E1096" s="196"/>
      <c r="F1096" s="196"/>
      <c r="G1096" s="196"/>
      <c r="H1096" s="196"/>
      <c r="I1096" s="196"/>
      <c r="J1096" s="197"/>
      <c r="K1096" s="198"/>
    </row>
    <row r="1097" spans="2:11" x14ac:dyDescent="0.25">
      <c r="B1097" s="196"/>
      <c r="C1097" s="196"/>
      <c r="D1097" s="196"/>
      <c r="E1097" s="196"/>
      <c r="F1097" s="196"/>
      <c r="G1097" s="196"/>
      <c r="H1097" s="196"/>
      <c r="I1097" s="196"/>
      <c r="J1097" s="197"/>
      <c r="K1097" s="198"/>
    </row>
    <row r="1098" spans="2:11" x14ac:dyDescent="0.25">
      <c r="B1098" s="196"/>
      <c r="C1098" s="196"/>
      <c r="D1098" s="196"/>
      <c r="E1098" s="196"/>
      <c r="F1098" s="196"/>
      <c r="G1098" s="196"/>
      <c r="H1098" s="196"/>
      <c r="I1098" s="196"/>
      <c r="J1098" s="197"/>
      <c r="K1098" s="198"/>
    </row>
    <row r="1099" spans="2:11" x14ac:dyDescent="0.25">
      <c r="B1099" s="196"/>
      <c r="C1099" s="196"/>
      <c r="D1099" s="196"/>
      <c r="E1099" s="196"/>
      <c r="F1099" s="196"/>
      <c r="G1099" s="196"/>
      <c r="H1099" s="196"/>
      <c r="I1099" s="196"/>
      <c r="J1099" s="197"/>
      <c r="K1099" s="198"/>
    </row>
    <row r="1100" spans="2:11" x14ac:dyDescent="0.25">
      <c r="B1100" s="196"/>
      <c r="C1100" s="196"/>
      <c r="D1100" s="196"/>
      <c r="E1100" s="196"/>
      <c r="F1100" s="196"/>
      <c r="G1100" s="196"/>
      <c r="H1100" s="196"/>
      <c r="I1100" s="196"/>
      <c r="J1100" s="197"/>
      <c r="K1100" s="198"/>
    </row>
    <row r="1101" spans="2:11" x14ac:dyDescent="0.25">
      <c r="B1101" s="196"/>
      <c r="C1101" s="196"/>
      <c r="D1101" s="196"/>
      <c r="E1101" s="196"/>
      <c r="F1101" s="196"/>
      <c r="G1101" s="196"/>
      <c r="H1101" s="196"/>
      <c r="I1101" s="196"/>
      <c r="J1101" s="197"/>
      <c r="K1101" s="198"/>
    </row>
    <row r="1102" spans="2:11" x14ac:dyDescent="0.25">
      <c r="B1102" s="196"/>
      <c r="C1102" s="196"/>
      <c r="D1102" s="196"/>
      <c r="E1102" s="196"/>
      <c r="F1102" s="196"/>
      <c r="G1102" s="196"/>
      <c r="H1102" s="196"/>
      <c r="I1102" s="196"/>
      <c r="J1102" s="197"/>
      <c r="K1102" s="198"/>
    </row>
    <row r="1103" spans="2:11" x14ac:dyDescent="0.25">
      <c r="B1103" s="196"/>
      <c r="C1103" s="196"/>
      <c r="D1103" s="196"/>
      <c r="E1103" s="196"/>
      <c r="F1103" s="196"/>
      <c r="G1103" s="196"/>
      <c r="H1103" s="196"/>
      <c r="I1103" s="196"/>
      <c r="J1103" s="197"/>
      <c r="K1103" s="198"/>
    </row>
    <row r="1104" spans="2:11" x14ac:dyDescent="0.25">
      <c r="B1104" s="196"/>
      <c r="C1104" s="196"/>
      <c r="D1104" s="196"/>
      <c r="E1104" s="196"/>
      <c r="F1104" s="196"/>
      <c r="G1104" s="196"/>
      <c r="H1104" s="196"/>
      <c r="I1104" s="196"/>
      <c r="J1104" s="197"/>
      <c r="K1104" s="198"/>
    </row>
    <row r="1105" spans="2:11" x14ac:dyDescent="0.25">
      <c r="B1105" s="196"/>
      <c r="C1105" s="196"/>
      <c r="D1105" s="196"/>
      <c r="E1105" s="196"/>
      <c r="F1105" s="196"/>
      <c r="G1105" s="196"/>
      <c r="H1105" s="196"/>
      <c r="I1105" s="196"/>
      <c r="J1105" s="197"/>
      <c r="K1105" s="198"/>
    </row>
    <row r="1106" spans="2:11" x14ac:dyDescent="0.25">
      <c r="B1106" s="196"/>
      <c r="C1106" s="196"/>
      <c r="D1106" s="196"/>
      <c r="E1106" s="196"/>
      <c r="F1106" s="196"/>
      <c r="G1106" s="196"/>
      <c r="H1106" s="196"/>
      <c r="I1106" s="196"/>
      <c r="J1106" s="197"/>
      <c r="K1106" s="198"/>
    </row>
    <row r="1107" spans="2:11" x14ac:dyDescent="0.25">
      <c r="B1107" s="196"/>
      <c r="C1107" s="196"/>
      <c r="D1107" s="196"/>
      <c r="E1107" s="196"/>
      <c r="F1107" s="196"/>
      <c r="G1107" s="196"/>
      <c r="H1107" s="196"/>
      <c r="I1107" s="196"/>
      <c r="J1107" s="197"/>
      <c r="K1107" s="198"/>
    </row>
    <row r="1108" spans="2:11" x14ac:dyDescent="0.25">
      <c r="B1108" s="196"/>
      <c r="C1108" s="196"/>
      <c r="D1108" s="196"/>
      <c r="E1108" s="196"/>
      <c r="F1108" s="196"/>
      <c r="G1108" s="196"/>
      <c r="H1108" s="196"/>
      <c r="I1108" s="196"/>
      <c r="J1108" s="197"/>
      <c r="K1108" s="198"/>
    </row>
    <row r="1109" spans="2:11" x14ac:dyDescent="0.25">
      <c r="B1109" s="196"/>
      <c r="C1109" s="196"/>
      <c r="D1109" s="196"/>
      <c r="E1109" s="196"/>
      <c r="F1109" s="196"/>
      <c r="G1109" s="196"/>
      <c r="H1109" s="196"/>
      <c r="I1109" s="196"/>
      <c r="J1109" s="197"/>
      <c r="K1109" s="198"/>
    </row>
    <row r="1110" spans="2:11" x14ac:dyDescent="0.25">
      <c r="B1110" s="196"/>
      <c r="C1110" s="196"/>
      <c r="D1110" s="196"/>
      <c r="E1110" s="196"/>
      <c r="F1110" s="196"/>
      <c r="G1110" s="196"/>
      <c r="H1110" s="196"/>
      <c r="I1110" s="196"/>
      <c r="J1110" s="197"/>
      <c r="K1110" s="198"/>
    </row>
    <row r="1111" spans="2:11" x14ac:dyDescent="0.25">
      <c r="B1111" s="196"/>
      <c r="C1111" s="196"/>
      <c r="D1111" s="196"/>
      <c r="E1111" s="196"/>
      <c r="F1111" s="196"/>
      <c r="G1111" s="196"/>
      <c r="H1111" s="196"/>
      <c r="I1111" s="196"/>
      <c r="J1111" s="197"/>
      <c r="K1111" s="198"/>
    </row>
    <row r="1112" spans="2:11" x14ac:dyDescent="0.25">
      <c r="B1112" s="196"/>
      <c r="C1112" s="196"/>
      <c r="D1112" s="196"/>
      <c r="E1112" s="196"/>
      <c r="F1112" s="196"/>
      <c r="G1112" s="196"/>
      <c r="H1112" s="196"/>
      <c r="I1112" s="196"/>
      <c r="J1112" s="197"/>
      <c r="K1112" s="198"/>
    </row>
    <row r="1113" spans="2:11" x14ac:dyDescent="0.25">
      <c r="B1113" s="196"/>
      <c r="C1113" s="196"/>
      <c r="D1113" s="196"/>
      <c r="E1113" s="196"/>
      <c r="F1113" s="196"/>
      <c r="G1113" s="196"/>
      <c r="H1113" s="196"/>
      <c r="I1113" s="196"/>
      <c r="J1113" s="197"/>
      <c r="K1113" s="198"/>
    </row>
    <row r="1114" spans="2:11" x14ac:dyDescent="0.25">
      <c r="B1114" s="196"/>
      <c r="C1114" s="196"/>
      <c r="D1114" s="196"/>
      <c r="E1114" s="196"/>
      <c r="F1114" s="196"/>
      <c r="G1114" s="196"/>
      <c r="H1114" s="196"/>
      <c r="I1114" s="196"/>
      <c r="J1114" s="197"/>
      <c r="K1114" s="198"/>
    </row>
    <row r="1115" spans="2:11" x14ac:dyDescent="0.25">
      <c r="B1115" s="196"/>
      <c r="C1115" s="196"/>
      <c r="D1115" s="196"/>
      <c r="E1115" s="196"/>
      <c r="F1115" s="196"/>
      <c r="G1115" s="196"/>
      <c r="H1115" s="196"/>
      <c r="I1115" s="196"/>
      <c r="J1115" s="197"/>
      <c r="K1115" s="198"/>
    </row>
    <row r="1116" spans="2:11" x14ac:dyDescent="0.25">
      <c r="B1116" s="196"/>
      <c r="C1116" s="196"/>
      <c r="D1116" s="196"/>
      <c r="E1116" s="196"/>
      <c r="F1116" s="196"/>
      <c r="G1116" s="196"/>
      <c r="H1116" s="196"/>
      <c r="I1116" s="196"/>
      <c r="J1116" s="197"/>
      <c r="K1116" s="198"/>
    </row>
    <row r="1117" spans="2:11" x14ac:dyDescent="0.25">
      <c r="B1117" s="196"/>
      <c r="C1117" s="196"/>
      <c r="D1117" s="196"/>
      <c r="E1117" s="196"/>
      <c r="F1117" s="196"/>
      <c r="G1117" s="196"/>
      <c r="H1117" s="196"/>
      <c r="I1117" s="196"/>
      <c r="J1117" s="197"/>
      <c r="K1117" s="198"/>
    </row>
    <row r="1118" spans="2:11" x14ac:dyDescent="0.25">
      <c r="B1118" s="196"/>
      <c r="C1118" s="196"/>
      <c r="D1118" s="196"/>
      <c r="E1118" s="196"/>
      <c r="F1118" s="196"/>
      <c r="G1118" s="196"/>
      <c r="H1118" s="196"/>
      <c r="I1118" s="196"/>
      <c r="J1118" s="197"/>
      <c r="K1118" s="198"/>
    </row>
    <row r="1119" spans="2:11" x14ac:dyDescent="0.25">
      <c r="B1119" s="196"/>
      <c r="C1119" s="196"/>
      <c r="D1119" s="196"/>
      <c r="E1119" s="196"/>
      <c r="F1119" s="196"/>
      <c r="G1119" s="196"/>
      <c r="H1119" s="196"/>
      <c r="I1119" s="196"/>
      <c r="J1119" s="197"/>
      <c r="K1119" s="198"/>
    </row>
    <row r="1120" spans="2:11" x14ac:dyDescent="0.25">
      <c r="B1120" s="196"/>
      <c r="C1120" s="196"/>
      <c r="D1120" s="196"/>
      <c r="E1120" s="196"/>
      <c r="F1120" s="196"/>
      <c r="G1120" s="196"/>
      <c r="H1120" s="196"/>
      <c r="I1120" s="196"/>
      <c r="J1120" s="197"/>
      <c r="K1120" s="198"/>
    </row>
    <row r="1121" spans="2:11" x14ac:dyDescent="0.25">
      <c r="B1121" s="196"/>
      <c r="C1121" s="196"/>
      <c r="D1121" s="196"/>
      <c r="E1121" s="196"/>
      <c r="F1121" s="196"/>
      <c r="G1121" s="196"/>
      <c r="H1121" s="196"/>
      <c r="I1121" s="196"/>
      <c r="J1121" s="197"/>
      <c r="K1121" s="198"/>
    </row>
    <row r="1122" spans="2:11" x14ac:dyDescent="0.25">
      <c r="B1122" s="196"/>
      <c r="C1122" s="196"/>
      <c r="D1122" s="196"/>
      <c r="E1122" s="196"/>
      <c r="F1122" s="196"/>
      <c r="G1122" s="196"/>
      <c r="H1122" s="196"/>
      <c r="I1122" s="196"/>
      <c r="J1122" s="197"/>
      <c r="K1122" s="198"/>
    </row>
    <row r="1123" spans="2:11" x14ac:dyDescent="0.25">
      <c r="B1123" s="196"/>
      <c r="C1123" s="196"/>
      <c r="D1123" s="196"/>
      <c r="E1123" s="196"/>
      <c r="F1123" s="196"/>
      <c r="G1123" s="196"/>
      <c r="H1123" s="196"/>
      <c r="I1123" s="196"/>
      <c r="J1123" s="197"/>
      <c r="K1123" s="198"/>
    </row>
    <row r="1124" spans="2:11" x14ac:dyDescent="0.25">
      <c r="B1124" s="196"/>
      <c r="C1124" s="196"/>
      <c r="D1124" s="196"/>
      <c r="E1124" s="196"/>
      <c r="F1124" s="196"/>
      <c r="G1124" s="196"/>
      <c r="H1124" s="196"/>
      <c r="I1124" s="196"/>
      <c r="J1124" s="197"/>
      <c r="K1124" s="198"/>
    </row>
    <row r="1125" spans="2:11" x14ac:dyDescent="0.25">
      <c r="B1125" s="196"/>
      <c r="C1125" s="196"/>
      <c r="D1125" s="196"/>
      <c r="E1125" s="196"/>
      <c r="F1125" s="196"/>
      <c r="G1125" s="196"/>
      <c r="H1125" s="196"/>
      <c r="I1125" s="196"/>
      <c r="J1125" s="197"/>
      <c r="K1125" s="198"/>
    </row>
    <row r="1126" spans="2:11" x14ac:dyDescent="0.25">
      <c r="B1126" s="196"/>
      <c r="C1126" s="196"/>
      <c r="D1126" s="196"/>
      <c r="E1126" s="196"/>
      <c r="F1126" s="196"/>
      <c r="G1126" s="196"/>
      <c r="H1126" s="196"/>
      <c r="I1126" s="196"/>
      <c r="J1126" s="197"/>
      <c r="K1126" s="198"/>
    </row>
    <row r="1127" spans="2:11" x14ac:dyDescent="0.25">
      <c r="B1127" s="196"/>
      <c r="C1127" s="196"/>
      <c r="D1127" s="196"/>
      <c r="E1127" s="196"/>
      <c r="F1127" s="196"/>
      <c r="G1127" s="196"/>
      <c r="H1127" s="196"/>
      <c r="I1127" s="196"/>
      <c r="J1127" s="197"/>
      <c r="K1127" s="198"/>
    </row>
    <row r="1128" spans="2:11" x14ac:dyDescent="0.25">
      <c r="B1128" s="196"/>
      <c r="C1128" s="196"/>
      <c r="D1128" s="196"/>
      <c r="E1128" s="196"/>
      <c r="F1128" s="196"/>
      <c r="G1128" s="196"/>
      <c r="H1128" s="196"/>
      <c r="I1128" s="196"/>
      <c r="J1128" s="197"/>
      <c r="K1128" s="198"/>
    </row>
    <row r="1129" spans="2:11" x14ac:dyDescent="0.25">
      <c r="B1129" s="196"/>
      <c r="C1129" s="196"/>
      <c r="D1129" s="196"/>
      <c r="E1129" s="196"/>
      <c r="F1129" s="196"/>
      <c r="G1129" s="196"/>
      <c r="H1129" s="196"/>
      <c r="I1129" s="196"/>
      <c r="J1129" s="197"/>
      <c r="K1129" s="198"/>
    </row>
    <row r="1130" spans="2:11" x14ac:dyDescent="0.25">
      <c r="B1130" s="196"/>
      <c r="C1130" s="196"/>
      <c r="D1130" s="196"/>
      <c r="E1130" s="196"/>
      <c r="F1130" s="196"/>
      <c r="G1130" s="196"/>
      <c r="H1130" s="196"/>
      <c r="I1130" s="196"/>
      <c r="J1130" s="197"/>
      <c r="K1130" s="198"/>
    </row>
    <row r="1131" spans="2:11" x14ac:dyDescent="0.25">
      <c r="B1131" s="196"/>
      <c r="C1131" s="196"/>
      <c r="D1131" s="196"/>
      <c r="E1131" s="196"/>
      <c r="F1131" s="196"/>
      <c r="G1131" s="196"/>
      <c r="H1131" s="196"/>
      <c r="I1131" s="196"/>
      <c r="J1131" s="197"/>
      <c r="K1131" s="198"/>
    </row>
    <row r="1132" spans="2:11" x14ac:dyDescent="0.25">
      <c r="B1132" s="196"/>
      <c r="C1132" s="196"/>
      <c r="D1132" s="196"/>
      <c r="E1132" s="196"/>
      <c r="F1132" s="196"/>
      <c r="G1132" s="196"/>
      <c r="H1132" s="196"/>
      <c r="I1132" s="196"/>
      <c r="J1132" s="197"/>
      <c r="K1132" s="198"/>
    </row>
    <row r="1133" spans="2:11" x14ac:dyDescent="0.25">
      <c r="B1133" s="196"/>
      <c r="C1133" s="196"/>
      <c r="D1133" s="196"/>
      <c r="E1133" s="196"/>
      <c r="F1133" s="196"/>
      <c r="G1133" s="196"/>
      <c r="H1133" s="196"/>
      <c r="I1133" s="196"/>
      <c r="J1133" s="197"/>
      <c r="K1133" s="198"/>
    </row>
    <row r="1134" spans="2:11" x14ac:dyDescent="0.25">
      <c r="B1134" s="196"/>
      <c r="C1134" s="196"/>
      <c r="D1134" s="196"/>
      <c r="E1134" s="196"/>
      <c r="F1134" s="196"/>
      <c r="G1134" s="196"/>
      <c r="H1134" s="196"/>
      <c r="I1134" s="196"/>
      <c r="J1134" s="197"/>
      <c r="K1134" s="198"/>
    </row>
    <row r="1135" spans="2:11" x14ac:dyDescent="0.25">
      <c r="B1135" s="196"/>
      <c r="C1135" s="196"/>
      <c r="D1135" s="196"/>
      <c r="E1135" s="196"/>
      <c r="F1135" s="196"/>
      <c r="G1135" s="196"/>
      <c r="H1135" s="196"/>
      <c r="I1135" s="196"/>
      <c r="J1135" s="197"/>
      <c r="K1135" s="198"/>
    </row>
    <row r="1136" spans="2:11" x14ac:dyDescent="0.25">
      <c r="B1136" s="196"/>
      <c r="C1136" s="196"/>
      <c r="D1136" s="196"/>
      <c r="E1136" s="196"/>
      <c r="F1136" s="196"/>
      <c r="G1136" s="196"/>
      <c r="H1136" s="196"/>
      <c r="I1136" s="196"/>
      <c r="J1136" s="197"/>
      <c r="K1136" s="198"/>
    </row>
    <row r="1137" spans="2:11" x14ac:dyDescent="0.25">
      <c r="B1137" s="196"/>
      <c r="C1137" s="196"/>
      <c r="D1137" s="196"/>
      <c r="E1137" s="196"/>
      <c r="F1137" s="196"/>
      <c r="G1137" s="196"/>
      <c r="H1137" s="196"/>
      <c r="I1137" s="196"/>
      <c r="J1137" s="197"/>
      <c r="K1137" s="198"/>
    </row>
    <row r="1138" spans="2:11" x14ac:dyDescent="0.25">
      <c r="B1138" s="196"/>
      <c r="C1138" s="196"/>
      <c r="D1138" s="196"/>
      <c r="E1138" s="196"/>
      <c r="F1138" s="196"/>
      <c r="G1138" s="196"/>
      <c r="H1138" s="196"/>
      <c r="I1138" s="196"/>
      <c r="J1138" s="197"/>
      <c r="K1138" s="198"/>
    </row>
    <row r="1139" spans="2:11" x14ac:dyDescent="0.25">
      <c r="B1139" s="196"/>
      <c r="C1139" s="196"/>
      <c r="D1139" s="196"/>
      <c r="E1139" s="196"/>
      <c r="F1139" s="196"/>
      <c r="G1139" s="196"/>
      <c r="H1139" s="196"/>
      <c r="I1139" s="196"/>
      <c r="J1139" s="197"/>
      <c r="K1139" s="198"/>
    </row>
    <row r="1140" spans="2:11" x14ac:dyDescent="0.25">
      <c r="B1140" s="196"/>
      <c r="C1140" s="196"/>
      <c r="D1140" s="196"/>
      <c r="E1140" s="196"/>
      <c r="F1140" s="196"/>
      <c r="G1140" s="196"/>
      <c r="H1140" s="196"/>
      <c r="I1140" s="196"/>
      <c r="J1140" s="197"/>
      <c r="K1140" s="198"/>
    </row>
    <row r="1141" spans="2:11" x14ac:dyDescent="0.25">
      <c r="B1141" s="196"/>
      <c r="C1141" s="196"/>
      <c r="D1141" s="196"/>
      <c r="E1141" s="196"/>
      <c r="F1141" s="196"/>
      <c r="G1141" s="196"/>
      <c r="H1141" s="196"/>
      <c r="I1141" s="196"/>
      <c r="J1141" s="197"/>
      <c r="K1141" s="198"/>
    </row>
    <row r="1142" spans="2:11" x14ac:dyDescent="0.25">
      <c r="B1142" s="196"/>
      <c r="C1142" s="196"/>
      <c r="D1142" s="196"/>
      <c r="E1142" s="196"/>
      <c r="F1142" s="196"/>
      <c r="G1142" s="196"/>
      <c r="H1142" s="196"/>
      <c r="I1142" s="196"/>
      <c r="J1142" s="197"/>
      <c r="K1142" s="198"/>
    </row>
    <row r="1143" spans="2:11" x14ac:dyDescent="0.25">
      <c r="B1143" s="196"/>
      <c r="C1143" s="196"/>
      <c r="D1143" s="196"/>
      <c r="E1143" s="196"/>
      <c r="F1143" s="196"/>
      <c r="G1143" s="196"/>
      <c r="H1143" s="196"/>
      <c r="I1143" s="196"/>
      <c r="J1143" s="197"/>
      <c r="K1143" s="198"/>
    </row>
    <row r="1144" spans="2:11" x14ac:dyDescent="0.25">
      <c r="B1144" s="196"/>
      <c r="C1144" s="196"/>
      <c r="D1144" s="196"/>
      <c r="E1144" s="196"/>
      <c r="F1144" s="196"/>
      <c r="G1144" s="196"/>
      <c r="H1144" s="196"/>
      <c r="I1144" s="196"/>
      <c r="J1144" s="197"/>
      <c r="K1144" s="198"/>
    </row>
    <row r="1145" spans="2:11" x14ac:dyDescent="0.25">
      <c r="B1145" s="196"/>
      <c r="C1145" s="196"/>
      <c r="D1145" s="196"/>
      <c r="E1145" s="196"/>
      <c r="F1145" s="196"/>
      <c r="G1145" s="196"/>
      <c r="H1145" s="196"/>
      <c r="I1145" s="196"/>
      <c r="J1145" s="197"/>
      <c r="K1145" s="198"/>
    </row>
    <row r="1146" spans="2:11" x14ac:dyDescent="0.25">
      <c r="B1146" s="196"/>
      <c r="C1146" s="196"/>
      <c r="D1146" s="196"/>
      <c r="E1146" s="196"/>
      <c r="F1146" s="196"/>
      <c r="G1146" s="196"/>
      <c r="H1146" s="196"/>
      <c r="I1146" s="196"/>
      <c r="J1146" s="197"/>
      <c r="K1146" s="198"/>
    </row>
    <row r="1147" spans="2:11" x14ac:dyDescent="0.25">
      <c r="B1147" s="196"/>
      <c r="C1147" s="196"/>
      <c r="D1147" s="196"/>
      <c r="E1147" s="196"/>
      <c r="F1147" s="196"/>
      <c r="G1147" s="196"/>
      <c r="H1147" s="196"/>
      <c r="I1147" s="196"/>
      <c r="J1147" s="197"/>
      <c r="K1147" s="198"/>
    </row>
    <row r="1148" spans="2:11" x14ac:dyDescent="0.25">
      <c r="B1148" s="196"/>
      <c r="C1148" s="196"/>
      <c r="D1148" s="196"/>
      <c r="E1148" s="196"/>
      <c r="F1148" s="196"/>
      <c r="G1148" s="196"/>
      <c r="H1148" s="196"/>
      <c r="I1148" s="196"/>
      <c r="J1148" s="197"/>
      <c r="K1148" s="198"/>
    </row>
    <row r="1149" spans="2:11" x14ac:dyDescent="0.25">
      <c r="B1149" s="196"/>
      <c r="C1149" s="196"/>
      <c r="D1149" s="196"/>
      <c r="E1149" s="196"/>
      <c r="F1149" s="196"/>
      <c r="G1149" s="196"/>
      <c r="H1149" s="196"/>
      <c r="I1149" s="196"/>
      <c r="J1149" s="197"/>
      <c r="K1149" s="198"/>
    </row>
    <row r="1150" spans="2:11" x14ac:dyDescent="0.25">
      <c r="B1150" s="196"/>
      <c r="C1150" s="196"/>
      <c r="D1150" s="196"/>
      <c r="E1150" s="196"/>
      <c r="F1150" s="196"/>
      <c r="G1150" s="196"/>
      <c r="H1150" s="196"/>
      <c r="I1150" s="196"/>
      <c r="J1150" s="197"/>
      <c r="K1150" s="198"/>
    </row>
    <row r="1151" spans="2:11" x14ac:dyDescent="0.25">
      <c r="B1151" s="196"/>
      <c r="C1151" s="196"/>
      <c r="D1151" s="196"/>
      <c r="E1151" s="196"/>
      <c r="F1151" s="196"/>
      <c r="G1151" s="196"/>
      <c r="H1151" s="196"/>
      <c r="I1151" s="196"/>
      <c r="J1151" s="197"/>
      <c r="K1151" s="198"/>
    </row>
    <row r="1152" spans="2:11" x14ac:dyDescent="0.25">
      <c r="B1152" s="196"/>
      <c r="C1152" s="196"/>
      <c r="D1152" s="196"/>
      <c r="E1152" s="196"/>
      <c r="F1152" s="196"/>
      <c r="G1152" s="196"/>
      <c r="H1152" s="196"/>
      <c r="I1152" s="196"/>
      <c r="J1152" s="197"/>
      <c r="K1152" s="198"/>
    </row>
    <row r="1153" spans="2:11" x14ac:dyDescent="0.25">
      <c r="B1153" s="196"/>
      <c r="C1153" s="196"/>
      <c r="D1153" s="196"/>
      <c r="E1153" s="196"/>
      <c r="F1153" s="196"/>
      <c r="G1153" s="196"/>
      <c r="H1153" s="196"/>
      <c r="I1153" s="196"/>
      <c r="J1153" s="197"/>
      <c r="K1153" s="198"/>
    </row>
    <row r="1154" spans="2:11" x14ac:dyDescent="0.25">
      <c r="B1154" s="196"/>
      <c r="C1154" s="196"/>
      <c r="D1154" s="196"/>
      <c r="E1154" s="196"/>
      <c r="F1154" s="196"/>
      <c r="G1154" s="196"/>
      <c r="H1154" s="196"/>
      <c r="I1154" s="196"/>
      <c r="J1154" s="197"/>
      <c r="K1154" s="198"/>
    </row>
    <row r="1155" spans="2:11" x14ac:dyDescent="0.25">
      <c r="B1155" s="196"/>
      <c r="C1155" s="196"/>
      <c r="D1155" s="196"/>
      <c r="E1155" s="196"/>
      <c r="F1155" s="196"/>
      <c r="G1155" s="196"/>
      <c r="H1155" s="196"/>
      <c r="I1155" s="196"/>
      <c r="J1155" s="197"/>
      <c r="K1155" s="198"/>
    </row>
    <row r="1156" spans="2:11" x14ac:dyDescent="0.25">
      <c r="B1156" s="196"/>
      <c r="C1156" s="196"/>
      <c r="D1156" s="196"/>
      <c r="E1156" s="196"/>
      <c r="F1156" s="196"/>
      <c r="G1156" s="196"/>
      <c r="H1156" s="196"/>
      <c r="I1156" s="196"/>
      <c r="J1156" s="197"/>
      <c r="K1156" s="198"/>
    </row>
    <row r="1157" spans="2:11" x14ac:dyDescent="0.25">
      <c r="B1157" s="196"/>
      <c r="C1157" s="196"/>
      <c r="D1157" s="196"/>
      <c r="E1157" s="196"/>
      <c r="F1157" s="196"/>
      <c r="G1157" s="196"/>
      <c r="H1157" s="196"/>
      <c r="I1157" s="196"/>
      <c r="J1157" s="197"/>
      <c r="K1157" s="198"/>
    </row>
    <row r="1158" spans="2:11" x14ac:dyDescent="0.25">
      <c r="B1158" s="196"/>
      <c r="C1158" s="196"/>
      <c r="D1158" s="196"/>
      <c r="E1158" s="196"/>
      <c r="F1158" s="196"/>
      <c r="G1158" s="196"/>
      <c r="H1158" s="196"/>
      <c r="I1158" s="196"/>
      <c r="J1158" s="197"/>
      <c r="K1158" s="198"/>
    </row>
    <row r="1159" spans="2:11" x14ac:dyDescent="0.25">
      <c r="B1159" s="196"/>
      <c r="C1159" s="196"/>
      <c r="D1159" s="196"/>
      <c r="E1159" s="196"/>
      <c r="F1159" s="196"/>
      <c r="G1159" s="196"/>
      <c r="H1159" s="196"/>
      <c r="I1159" s="196"/>
      <c r="J1159" s="197"/>
      <c r="K1159" s="198"/>
    </row>
    <row r="1160" spans="2:11" x14ac:dyDescent="0.25">
      <c r="B1160" s="196"/>
      <c r="C1160" s="196"/>
      <c r="D1160" s="196"/>
      <c r="E1160" s="196"/>
      <c r="F1160" s="196"/>
      <c r="G1160" s="196"/>
      <c r="H1160" s="196"/>
      <c r="I1160" s="196"/>
      <c r="J1160" s="197"/>
      <c r="K1160" s="198"/>
    </row>
    <row r="1161" spans="2:11" x14ac:dyDescent="0.25">
      <c r="B1161" s="196"/>
      <c r="C1161" s="196"/>
      <c r="D1161" s="196"/>
      <c r="E1161" s="196"/>
      <c r="F1161" s="196"/>
      <c r="G1161" s="196"/>
      <c r="H1161" s="196"/>
      <c r="I1161" s="196"/>
      <c r="J1161" s="197"/>
      <c r="K1161" s="198"/>
    </row>
    <row r="1162" spans="2:11" x14ac:dyDescent="0.25">
      <c r="B1162" s="196"/>
      <c r="C1162" s="196"/>
      <c r="D1162" s="196"/>
      <c r="E1162" s="196"/>
      <c r="F1162" s="196"/>
      <c r="G1162" s="196"/>
      <c r="H1162" s="196"/>
      <c r="I1162" s="196"/>
      <c r="J1162" s="197"/>
      <c r="K1162" s="198"/>
    </row>
    <row r="1163" spans="2:11" x14ac:dyDescent="0.25">
      <c r="B1163" s="196"/>
      <c r="C1163" s="196"/>
      <c r="D1163" s="196"/>
      <c r="E1163" s="196"/>
      <c r="F1163" s="196"/>
      <c r="G1163" s="196"/>
      <c r="H1163" s="196"/>
      <c r="I1163" s="196"/>
      <c r="J1163" s="197"/>
      <c r="K1163" s="198"/>
    </row>
    <row r="1164" spans="2:11" x14ac:dyDescent="0.25">
      <c r="B1164" s="196"/>
      <c r="C1164" s="196"/>
      <c r="D1164" s="196"/>
      <c r="E1164" s="196"/>
      <c r="F1164" s="196"/>
      <c r="G1164" s="196"/>
      <c r="H1164" s="196"/>
      <c r="I1164" s="196"/>
      <c r="J1164" s="197"/>
      <c r="K1164" s="198"/>
    </row>
    <row r="1165" spans="2:11" x14ac:dyDescent="0.25">
      <c r="B1165" s="196"/>
      <c r="C1165" s="196"/>
      <c r="D1165" s="196"/>
      <c r="E1165" s="196"/>
      <c r="F1165" s="196"/>
      <c r="G1165" s="196"/>
      <c r="H1165" s="196"/>
      <c r="I1165" s="196"/>
      <c r="J1165" s="197"/>
      <c r="K1165" s="198"/>
    </row>
    <row r="1166" spans="2:11" x14ac:dyDescent="0.25">
      <c r="B1166" s="196"/>
      <c r="C1166" s="196"/>
      <c r="D1166" s="196"/>
      <c r="E1166" s="196"/>
      <c r="F1166" s="196"/>
      <c r="G1166" s="196"/>
      <c r="H1166" s="196"/>
      <c r="I1166" s="196"/>
      <c r="J1166" s="197"/>
      <c r="K1166" s="198"/>
    </row>
    <row r="1167" spans="2:11" x14ac:dyDescent="0.25">
      <c r="B1167" s="196"/>
      <c r="C1167" s="196"/>
      <c r="D1167" s="196"/>
      <c r="E1167" s="196"/>
      <c r="F1167" s="196"/>
      <c r="G1167" s="196"/>
      <c r="H1167" s="196"/>
      <c r="I1167" s="196"/>
      <c r="J1167" s="197"/>
      <c r="K1167" s="198"/>
    </row>
    <row r="1168" spans="2:11" x14ac:dyDescent="0.25">
      <c r="B1168" s="196"/>
      <c r="C1168" s="196"/>
      <c r="D1168" s="196"/>
      <c r="E1168" s="196"/>
      <c r="F1168" s="196"/>
      <c r="G1168" s="196"/>
      <c r="H1168" s="196"/>
      <c r="I1168" s="196"/>
      <c r="J1168" s="197"/>
      <c r="K1168" s="198"/>
    </row>
    <row r="1169" spans="2:11" x14ac:dyDescent="0.25">
      <c r="B1169" s="196"/>
      <c r="C1169" s="196"/>
      <c r="D1169" s="196"/>
      <c r="E1169" s="196"/>
      <c r="F1169" s="196"/>
      <c r="G1169" s="196"/>
      <c r="H1169" s="196"/>
      <c r="I1169" s="196"/>
      <c r="J1169" s="197"/>
      <c r="K1169" s="198"/>
    </row>
    <row r="1170" spans="2:11" x14ac:dyDescent="0.25">
      <c r="B1170" s="196"/>
      <c r="C1170" s="196"/>
      <c r="D1170" s="196"/>
      <c r="E1170" s="196"/>
      <c r="F1170" s="196"/>
      <c r="G1170" s="196"/>
      <c r="H1170" s="196"/>
      <c r="I1170" s="196"/>
      <c r="J1170" s="197"/>
      <c r="K1170" s="198"/>
    </row>
    <row r="1171" spans="2:11" x14ac:dyDescent="0.25">
      <c r="B1171" s="196"/>
      <c r="C1171" s="196"/>
      <c r="D1171" s="196"/>
      <c r="E1171" s="196"/>
      <c r="F1171" s="196"/>
      <c r="G1171" s="196"/>
      <c r="H1171" s="196"/>
      <c r="I1171" s="196"/>
      <c r="J1171" s="197"/>
      <c r="K1171" s="198"/>
    </row>
    <row r="1172" spans="2:11" x14ac:dyDescent="0.25">
      <c r="B1172" s="196"/>
      <c r="C1172" s="196"/>
      <c r="D1172" s="196"/>
      <c r="E1172" s="196"/>
      <c r="F1172" s="196"/>
      <c r="G1172" s="196"/>
      <c r="H1172" s="196"/>
      <c r="I1172" s="196"/>
      <c r="J1172" s="197"/>
      <c r="K1172" s="198"/>
    </row>
    <row r="1173" spans="2:11" x14ac:dyDescent="0.25">
      <c r="B1173" s="196"/>
      <c r="C1173" s="196"/>
      <c r="D1173" s="196"/>
      <c r="E1173" s="196"/>
      <c r="F1173" s="196"/>
      <c r="G1173" s="196"/>
      <c r="H1173" s="196"/>
      <c r="I1173" s="196"/>
      <c r="J1173" s="197"/>
      <c r="K1173" s="198"/>
    </row>
    <row r="1174" spans="2:11" x14ac:dyDescent="0.25">
      <c r="B1174" s="196"/>
      <c r="C1174" s="196"/>
      <c r="D1174" s="196"/>
      <c r="E1174" s="196"/>
      <c r="F1174" s="196"/>
      <c r="G1174" s="196"/>
      <c r="H1174" s="196"/>
      <c r="I1174" s="196"/>
      <c r="J1174" s="197"/>
      <c r="K1174" s="198"/>
    </row>
    <row r="1175" spans="2:11" x14ac:dyDescent="0.25">
      <c r="B1175" s="196"/>
      <c r="C1175" s="196"/>
      <c r="D1175" s="196"/>
      <c r="E1175" s="196"/>
      <c r="F1175" s="196"/>
      <c r="G1175" s="196"/>
      <c r="H1175" s="196"/>
      <c r="I1175" s="196"/>
      <c r="J1175" s="197"/>
      <c r="K1175" s="198"/>
    </row>
    <row r="1176" spans="2:11" x14ac:dyDescent="0.25">
      <c r="B1176" s="196"/>
      <c r="C1176" s="196"/>
      <c r="D1176" s="196"/>
      <c r="E1176" s="196"/>
      <c r="F1176" s="196"/>
      <c r="G1176" s="196"/>
      <c r="H1176" s="196"/>
      <c r="I1176" s="196"/>
      <c r="J1176" s="197"/>
      <c r="K1176" s="198"/>
    </row>
    <row r="1177" spans="2:11" x14ac:dyDescent="0.25">
      <c r="B1177" s="196"/>
      <c r="C1177" s="196"/>
      <c r="D1177" s="196"/>
      <c r="E1177" s="196"/>
      <c r="F1177" s="196"/>
      <c r="G1177" s="196"/>
      <c r="H1177" s="196"/>
      <c r="I1177" s="196"/>
      <c r="J1177" s="197"/>
      <c r="K1177" s="198"/>
    </row>
    <row r="1178" spans="2:11" x14ac:dyDescent="0.25">
      <c r="B1178" s="196"/>
      <c r="C1178" s="196"/>
      <c r="D1178" s="196"/>
      <c r="E1178" s="196"/>
      <c r="F1178" s="196"/>
      <c r="G1178" s="196"/>
      <c r="H1178" s="196"/>
      <c r="I1178" s="196"/>
      <c r="J1178" s="197"/>
      <c r="K1178" s="198"/>
    </row>
    <row r="1179" spans="2:11" x14ac:dyDescent="0.25">
      <c r="B1179" s="196"/>
      <c r="C1179" s="196"/>
      <c r="D1179" s="196"/>
      <c r="E1179" s="196"/>
      <c r="F1179" s="196"/>
      <c r="G1179" s="196"/>
      <c r="H1179" s="196"/>
      <c r="I1179" s="196"/>
      <c r="J1179" s="197"/>
      <c r="K1179" s="198"/>
    </row>
    <row r="1180" spans="2:11" x14ac:dyDescent="0.25">
      <c r="B1180" s="196"/>
      <c r="C1180" s="196"/>
      <c r="D1180" s="196"/>
      <c r="E1180" s="196"/>
      <c r="F1180" s="196"/>
      <c r="G1180" s="196"/>
      <c r="H1180" s="196"/>
      <c r="I1180" s="196"/>
      <c r="J1180" s="197"/>
      <c r="K1180" s="198"/>
    </row>
    <row r="1181" spans="2:11" x14ac:dyDescent="0.25">
      <c r="B1181" s="196"/>
      <c r="C1181" s="196"/>
      <c r="D1181" s="196"/>
      <c r="E1181" s="196"/>
      <c r="F1181" s="196"/>
      <c r="G1181" s="196"/>
      <c r="H1181" s="196"/>
      <c r="I1181" s="196"/>
      <c r="J1181" s="197"/>
      <c r="K1181" s="198"/>
    </row>
    <row r="1182" spans="2:11" x14ac:dyDescent="0.25">
      <c r="B1182" s="196"/>
      <c r="C1182" s="196"/>
      <c r="D1182" s="196"/>
      <c r="E1182" s="196"/>
      <c r="F1182" s="196"/>
      <c r="G1182" s="196"/>
      <c r="H1182" s="196"/>
      <c r="I1182" s="196"/>
      <c r="J1182" s="197"/>
      <c r="K1182" s="198"/>
    </row>
    <row r="1183" spans="2:11" x14ac:dyDescent="0.25">
      <c r="B1183" s="196"/>
      <c r="C1183" s="196"/>
      <c r="D1183" s="196"/>
      <c r="E1183" s="196"/>
      <c r="F1183" s="196"/>
      <c r="G1183" s="196"/>
      <c r="H1183" s="196"/>
      <c r="I1183" s="196"/>
      <c r="J1183" s="197"/>
      <c r="K1183" s="198"/>
    </row>
    <row r="1184" spans="2:11" x14ac:dyDescent="0.25">
      <c r="B1184" s="196"/>
      <c r="C1184" s="196"/>
      <c r="D1184" s="196"/>
      <c r="E1184" s="196"/>
      <c r="F1184" s="196"/>
      <c r="G1184" s="196"/>
      <c r="H1184" s="196"/>
      <c r="I1184" s="196"/>
      <c r="J1184" s="197"/>
      <c r="K1184" s="198"/>
    </row>
    <row r="1185" spans="2:11" x14ac:dyDescent="0.25">
      <c r="B1185" s="196"/>
      <c r="C1185" s="196"/>
      <c r="D1185" s="196"/>
      <c r="E1185" s="196"/>
      <c r="F1185" s="196"/>
      <c r="G1185" s="196"/>
      <c r="H1185" s="196"/>
      <c r="I1185" s="196"/>
      <c r="J1185" s="197"/>
      <c r="K1185" s="198"/>
    </row>
    <row r="1186" spans="2:11" x14ac:dyDescent="0.25">
      <c r="B1186" s="196"/>
      <c r="C1186" s="196"/>
      <c r="D1186" s="196"/>
      <c r="E1186" s="196"/>
      <c r="F1186" s="196"/>
      <c r="G1186" s="196"/>
      <c r="H1186" s="196"/>
      <c r="I1186" s="196"/>
      <c r="J1186" s="197"/>
      <c r="K1186" s="198"/>
    </row>
    <row r="1187" spans="2:11" x14ac:dyDescent="0.25">
      <c r="B1187" s="196"/>
      <c r="C1187" s="196"/>
      <c r="D1187" s="196"/>
      <c r="E1187" s="196"/>
      <c r="F1187" s="196"/>
      <c r="G1187" s="196"/>
      <c r="H1187" s="196"/>
      <c r="I1187" s="196"/>
      <c r="J1187" s="197"/>
      <c r="K1187" s="198"/>
    </row>
    <row r="1188" spans="2:11" x14ac:dyDescent="0.25">
      <c r="B1188" s="196"/>
      <c r="C1188" s="196"/>
      <c r="D1188" s="196"/>
      <c r="E1188" s="196"/>
      <c r="F1188" s="196"/>
      <c r="G1188" s="196"/>
      <c r="H1188" s="196"/>
      <c r="I1188" s="196"/>
      <c r="J1188" s="197"/>
      <c r="K1188" s="198"/>
    </row>
    <row r="1189" spans="2:11" x14ac:dyDescent="0.25">
      <c r="B1189" s="196"/>
      <c r="C1189" s="196"/>
      <c r="D1189" s="196"/>
      <c r="E1189" s="196"/>
      <c r="F1189" s="196"/>
      <c r="G1189" s="196"/>
      <c r="H1189" s="196"/>
      <c r="I1189" s="196"/>
      <c r="J1189" s="197"/>
      <c r="K1189" s="198"/>
    </row>
    <row r="1190" spans="2:11" x14ac:dyDescent="0.25">
      <c r="B1190" s="196"/>
      <c r="C1190" s="196"/>
      <c r="D1190" s="196"/>
      <c r="E1190" s="196"/>
      <c r="F1190" s="196"/>
      <c r="G1190" s="196"/>
      <c r="H1190" s="196"/>
      <c r="I1190" s="196"/>
      <c r="J1190" s="197"/>
      <c r="K1190" s="198"/>
    </row>
    <row r="1191" spans="2:11" x14ac:dyDescent="0.25">
      <c r="B1191" s="196"/>
      <c r="C1191" s="196"/>
      <c r="D1191" s="196"/>
      <c r="E1191" s="196"/>
      <c r="F1191" s="196"/>
      <c r="G1191" s="196"/>
      <c r="H1191" s="196"/>
      <c r="I1191" s="196"/>
      <c r="J1191" s="197"/>
      <c r="K1191" s="198"/>
    </row>
    <row r="1192" spans="2:11" x14ac:dyDescent="0.25">
      <c r="B1192" s="196"/>
      <c r="C1192" s="196"/>
      <c r="D1192" s="196"/>
      <c r="E1192" s="196"/>
      <c r="F1192" s="196"/>
      <c r="G1192" s="196"/>
      <c r="H1192" s="196"/>
      <c r="I1192" s="196"/>
      <c r="J1192" s="197"/>
      <c r="K1192" s="198"/>
    </row>
    <row r="1193" spans="2:11" x14ac:dyDescent="0.25">
      <c r="B1193" s="196"/>
      <c r="C1193" s="196"/>
      <c r="D1193" s="196"/>
      <c r="E1193" s="196"/>
      <c r="F1193" s="196"/>
      <c r="G1193" s="196"/>
      <c r="H1193" s="196"/>
      <c r="I1193" s="196"/>
      <c r="J1193" s="197"/>
      <c r="K1193" s="198"/>
    </row>
    <row r="1194" spans="2:11" x14ac:dyDescent="0.25">
      <c r="B1194" s="196"/>
      <c r="C1194" s="196"/>
      <c r="D1194" s="196"/>
      <c r="E1194" s="196"/>
      <c r="F1194" s="196"/>
      <c r="G1194" s="196"/>
      <c r="H1194" s="196"/>
      <c r="I1194" s="196"/>
      <c r="J1194" s="197"/>
      <c r="K1194" s="198"/>
    </row>
    <row r="1195" spans="2:11" x14ac:dyDescent="0.25">
      <c r="B1195" s="196"/>
      <c r="C1195" s="196"/>
      <c r="D1195" s="196"/>
      <c r="E1195" s="196"/>
      <c r="F1195" s="196"/>
      <c r="G1195" s="196"/>
      <c r="H1195" s="196"/>
      <c r="I1195" s="196"/>
      <c r="J1195" s="197"/>
      <c r="K1195" s="198"/>
    </row>
    <row r="1196" spans="2:11" x14ac:dyDescent="0.25">
      <c r="B1196" s="196"/>
      <c r="C1196" s="196"/>
      <c r="D1196" s="196"/>
      <c r="E1196" s="196"/>
      <c r="F1196" s="196"/>
      <c r="G1196" s="196"/>
      <c r="H1196" s="196"/>
      <c r="I1196" s="196"/>
      <c r="J1196" s="197"/>
      <c r="K1196" s="198"/>
    </row>
    <row r="1197" spans="2:11" x14ac:dyDescent="0.25">
      <c r="B1197" s="196"/>
      <c r="C1197" s="196"/>
      <c r="D1197" s="196"/>
      <c r="E1197" s="196"/>
      <c r="F1197" s="196"/>
      <c r="G1197" s="196"/>
      <c r="H1197" s="196"/>
      <c r="I1197" s="196"/>
      <c r="J1197" s="197"/>
      <c r="K1197" s="198"/>
    </row>
    <row r="1198" spans="2:11" x14ac:dyDescent="0.25">
      <c r="B1198" s="196"/>
      <c r="C1198" s="196"/>
      <c r="D1198" s="196"/>
      <c r="E1198" s="196"/>
      <c r="F1198" s="196"/>
      <c r="G1198" s="196"/>
      <c r="H1198" s="196"/>
      <c r="I1198" s="196"/>
      <c r="J1198" s="197"/>
      <c r="K1198" s="198"/>
    </row>
    <row r="1199" spans="2:11" x14ac:dyDescent="0.25">
      <c r="B1199" s="196"/>
      <c r="C1199" s="196"/>
      <c r="D1199" s="196"/>
      <c r="E1199" s="196"/>
      <c r="F1199" s="196"/>
      <c r="G1199" s="196"/>
      <c r="H1199" s="196"/>
      <c r="I1199" s="196"/>
      <c r="J1199" s="197"/>
      <c r="K1199" s="198"/>
    </row>
    <row r="1200" spans="2:11" x14ac:dyDescent="0.25">
      <c r="B1200" s="196"/>
      <c r="C1200" s="196"/>
      <c r="D1200" s="196"/>
      <c r="E1200" s="196"/>
      <c r="F1200" s="196"/>
      <c r="G1200" s="196"/>
      <c r="H1200" s="196"/>
      <c r="I1200" s="196"/>
      <c r="J1200" s="197"/>
      <c r="K1200" s="198"/>
    </row>
    <row r="1201" spans="2:11" x14ac:dyDescent="0.25">
      <c r="B1201" s="196"/>
      <c r="C1201" s="196"/>
      <c r="D1201" s="196"/>
      <c r="E1201" s="196"/>
      <c r="F1201" s="196"/>
      <c r="G1201" s="196"/>
      <c r="H1201" s="196"/>
      <c r="I1201" s="196"/>
      <c r="J1201" s="197"/>
      <c r="K1201" s="198"/>
    </row>
    <row r="1202" spans="2:11" x14ac:dyDescent="0.25">
      <c r="B1202" s="196"/>
      <c r="C1202" s="196"/>
      <c r="D1202" s="196"/>
      <c r="E1202" s="196"/>
      <c r="F1202" s="196"/>
      <c r="G1202" s="196"/>
      <c r="H1202" s="196"/>
      <c r="I1202" s="196"/>
      <c r="J1202" s="197"/>
      <c r="K1202" s="198"/>
    </row>
    <row r="1203" spans="2:11" x14ac:dyDescent="0.25">
      <c r="B1203" s="196"/>
      <c r="C1203" s="196"/>
      <c r="D1203" s="196"/>
      <c r="E1203" s="196"/>
      <c r="F1203" s="196"/>
      <c r="G1203" s="196"/>
      <c r="H1203" s="196"/>
      <c r="I1203" s="196"/>
      <c r="J1203" s="197"/>
      <c r="K1203" s="198"/>
    </row>
    <row r="1204" spans="2:11" x14ac:dyDescent="0.25">
      <c r="B1204" s="196"/>
      <c r="C1204" s="196"/>
      <c r="D1204" s="196"/>
      <c r="E1204" s="196"/>
      <c r="F1204" s="196"/>
      <c r="G1204" s="196"/>
      <c r="H1204" s="196"/>
      <c r="I1204" s="196"/>
      <c r="J1204" s="197"/>
      <c r="K1204" s="198"/>
    </row>
    <row r="1205" spans="2:11" x14ac:dyDescent="0.25">
      <c r="B1205" s="196"/>
      <c r="C1205" s="196"/>
      <c r="D1205" s="196"/>
      <c r="E1205" s="196"/>
      <c r="F1205" s="196"/>
      <c r="G1205" s="196"/>
      <c r="H1205" s="196"/>
      <c r="I1205" s="196"/>
      <c r="J1205" s="197"/>
      <c r="K1205" s="198"/>
    </row>
    <row r="1206" spans="2:11" x14ac:dyDescent="0.25">
      <c r="B1206" s="196"/>
      <c r="C1206" s="196"/>
      <c r="D1206" s="196"/>
      <c r="E1206" s="196"/>
      <c r="F1206" s="196"/>
      <c r="G1206" s="196"/>
      <c r="H1206" s="196"/>
      <c r="I1206" s="196"/>
      <c r="J1206" s="197"/>
      <c r="K1206" s="198"/>
    </row>
    <row r="1207" spans="2:11" x14ac:dyDescent="0.25">
      <c r="B1207" s="196"/>
      <c r="C1207" s="196"/>
      <c r="D1207" s="196"/>
      <c r="E1207" s="196"/>
      <c r="F1207" s="196"/>
      <c r="G1207" s="196"/>
      <c r="H1207" s="196"/>
      <c r="I1207" s="196"/>
      <c r="J1207" s="197"/>
      <c r="K1207" s="198"/>
    </row>
    <row r="1208" spans="2:11" x14ac:dyDescent="0.25">
      <c r="B1208" s="196"/>
      <c r="C1208" s="196"/>
      <c r="D1208" s="196"/>
      <c r="E1208" s="196"/>
      <c r="F1208" s="196"/>
      <c r="G1208" s="196"/>
      <c r="H1208" s="196"/>
      <c r="I1208" s="196"/>
      <c r="J1208" s="197"/>
      <c r="K1208" s="198"/>
    </row>
    <row r="1209" spans="2:11" x14ac:dyDescent="0.25">
      <c r="B1209" s="196"/>
      <c r="C1209" s="196"/>
      <c r="D1209" s="196"/>
      <c r="E1209" s="196"/>
      <c r="F1209" s="196"/>
      <c r="G1209" s="196"/>
      <c r="H1209" s="196"/>
      <c r="I1209" s="196"/>
      <c r="J1209" s="197"/>
      <c r="K1209" s="198"/>
    </row>
    <row r="1210" spans="2:11" x14ac:dyDescent="0.25">
      <c r="B1210" s="196"/>
      <c r="C1210" s="196"/>
      <c r="D1210" s="196"/>
      <c r="E1210" s="196"/>
      <c r="F1210" s="196"/>
      <c r="G1210" s="196"/>
      <c r="H1210" s="196"/>
      <c r="I1210" s="196"/>
      <c r="J1210" s="197"/>
      <c r="K1210" s="198"/>
    </row>
    <row r="1211" spans="2:11" x14ac:dyDescent="0.25">
      <c r="B1211" s="196"/>
      <c r="C1211" s="196"/>
      <c r="D1211" s="196"/>
      <c r="E1211" s="196"/>
      <c r="F1211" s="196"/>
      <c r="G1211" s="196"/>
      <c r="H1211" s="196"/>
      <c r="I1211" s="196"/>
      <c r="J1211" s="197"/>
      <c r="K1211" s="198"/>
    </row>
    <row r="1212" spans="2:11" x14ac:dyDescent="0.25">
      <c r="B1212" s="196"/>
      <c r="C1212" s="196"/>
      <c r="D1212" s="196"/>
      <c r="E1212" s="196"/>
      <c r="F1212" s="196"/>
      <c r="G1212" s="196"/>
      <c r="H1212" s="196"/>
      <c r="I1212" s="196"/>
      <c r="J1212" s="197"/>
      <c r="K1212" s="198"/>
    </row>
    <row r="1213" spans="2:11" x14ac:dyDescent="0.25">
      <c r="B1213" s="196"/>
      <c r="C1213" s="196"/>
      <c r="D1213" s="196"/>
      <c r="E1213" s="196"/>
      <c r="F1213" s="196"/>
      <c r="G1213" s="196"/>
      <c r="H1213" s="196"/>
      <c r="I1213" s="196"/>
      <c r="J1213" s="197"/>
      <c r="K1213" s="198"/>
    </row>
    <row r="1214" spans="2:11" x14ac:dyDescent="0.25">
      <c r="B1214" s="196"/>
      <c r="C1214" s="196"/>
      <c r="D1214" s="196"/>
      <c r="E1214" s="196"/>
      <c r="F1214" s="196"/>
      <c r="G1214" s="196"/>
      <c r="H1214" s="196"/>
      <c r="I1214" s="196"/>
      <c r="J1214" s="197"/>
      <c r="K1214" s="198"/>
    </row>
    <row r="1215" spans="2:11" x14ac:dyDescent="0.25">
      <c r="B1215" s="196"/>
      <c r="C1215" s="196"/>
      <c r="D1215" s="196"/>
      <c r="E1215" s="196"/>
      <c r="F1215" s="196"/>
      <c r="G1215" s="196"/>
      <c r="H1215" s="196"/>
      <c r="I1215" s="196"/>
      <c r="J1215" s="197"/>
      <c r="K1215" s="198"/>
    </row>
    <row r="1216" spans="2:11" x14ac:dyDescent="0.25">
      <c r="B1216" s="196"/>
      <c r="C1216" s="196"/>
      <c r="D1216" s="196"/>
      <c r="E1216" s="196"/>
      <c r="F1216" s="196"/>
      <c r="G1216" s="196"/>
      <c r="H1216" s="196"/>
      <c r="I1216" s="196"/>
      <c r="J1216" s="197"/>
      <c r="K1216" s="198"/>
    </row>
    <row r="1217" spans="2:11" x14ac:dyDescent="0.25">
      <c r="B1217" s="196"/>
      <c r="C1217" s="196"/>
      <c r="D1217" s="196"/>
      <c r="E1217" s="196"/>
      <c r="F1217" s="196"/>
      <c r="G1217" s="196"/>
      <c r="H1217" s="196"/>
      <c r="I1217" s="196"/>
      <c r="J1217" s="197"/>
      <c r="K1217" s="198"/>
    </row>
    <row r="1218" spans="2:11" x14ac:dyDescent="0.25">
      <c r="B1218" s="196"/>
      <c r="C1218" s="196"/>
      <c r="D1218" s="196"/>
      <c r="E1218" s="196"/>
      <c r="F1218" s="196"/>
      <c r="G1218" s="196"/>
      <c r="H1218" s="196"/>
      <c r="I1218" s="196"/>
      <c r="J1218" s="197"/>
      <c r="K1218" s="198"/>
    </row>
    <row r="1219" spans="2:11" x14ac:dyDescent="0.25">
      <c r="B1219" s="196"/>
      <c r="C1219" s="196"/>
      <c r="D1219" s="196"/>
      <c r="E1219" s="196"/>
      <c r="F1219" s="196"/>
      <c r="G1219" s="196"/>
      <c r="H1219" s="196"/>
      <c r="I1219" s="196"/>
      <c r="J1219" s="197"/>
      <c r="K1219" s="198"/>
    </row>
    <row r="1220" spans="2:11" x14ac:dyDescent="0.25">
      <c r="B1220" s="196"/>
      <c r="C1220" s="196"/>
      <c r="D1220" s="196"/>
      <c r="E1220" s="196"/>
      <c r="F1220" s="196"/>
      <c r="G1220" s="196"/>
      <c r="H1220" s="196"/>
      <c r="I1220" s="196"/>
      <c r="J1220" s="197"/>
      <c r="K1220" s="198"/>
    </row>
    <row r="1221" spans="2:11" x14ac:dyDescent="0.25">
      <c r="B1221" s="196"/>
      <c r="C1221" s="196"/>
      <c r="D1221" s="196"/>
      <c r="E1221" s="196"/>
      <c r="F1221" s="196"/>
      <c r="G1221" s="196"/>
      <c r="H1221" s="196"/>
      <c r="I1221" s="196"/>
      <c r="J1221" s="197"/>
      <c r="K1221" s="198"/>
    </row>
    <row r="1222" spans="2:11" x14ac:dyDescent="0.25">
      <c r="B1222" s="196"/>
      <c r="C1222" s="196"/>
      <c r="D1222" s="196"/>
      <c r="E1222" s="196"/>
      <c r="F1222" s="196"/>
      <c r="G1222" s="196"/>
      <c r="H1222" s="196"/>
      <c r="I1222" s="196"/>
      <c r="J1222" s="197"/>
      <c r="K1222" s="198"/>
    </row>
    <row r="1223" spans="2:11" x14ac:dyDescent="0.25">
      <c r="B1223" s="196"/>
      <c r="C1223" s="196"/>
      <c r="D1223" s="196"/>
      <c r="E1223" s="196"/>
      <c r="F1223" s="196"/>
      <c r="G1223" s="196"/>
      <c r="H1223" s="196"/>
      <c r="I1223" s="196"/>
      <c r="J1223" s="197"/>
      <c r="K1223" s="198"/>
    </row>
    <row r="1224" spans="2:11" x14ac:dyDescent="0.25">
      <c r="B1224" s="196"/>
      <c r="C1224" s="196"/>
      <c r="D1224" s="196"/>
      <c r="E1224" s="196"/>
      <c r="F1224" s="196"/>
      <c r="G1224" s="196"/>
      <c r="H1224" s="196"/>
      <c r="I1224" s="196"/>
      <c r="J1224" s="197"/>
      <c r="K1224" s="198"/>
    </row>
    <row r="1225" spans="2:11" x14ac:dyDescent="0.25">
      <c r="B1225" s="196"/>
      <c r="C1225" s="196"/>
      <c r="D1225" s="196"/>
      <c r="E1225" s="196"/>
      <c r="F1225" s="196"/>
      <c r="G1225" s="196"/>
      <c r="H1225" s="196"/>
      <c r="I1225" s="196"/>
      <c r="J1225" s="197"/>
      <c r="K1225" s="198"/>
    </row>
    <row r="1226" spans="2:11" x14ac:dyDescent="0.25">
      <c r="B1226" s="196"/>
      <c r="C1226" s="196"/>
      <c r="D1226" s="196"/>
      <c r="E1226" s="196"/>
      <c r="F1226" s="196"/>
      <c r="G1226" s="196"/>
      <c r="H1226" s="196"/>
      <c r="I1226" s="196"/>
      <c r="J1226" s="197"/>
      <c r="K1226" s="198"/>
    </row>
    <row r="1227" spans="2:11" x14ac:dyDescent="0.25">
      <c r="B1227" s="196"/>
      <c r="C1227" s="196"/>
      <c r="D1227" s="196"/>
      <c r="E1227" s="196"/>
      <c r="F1227" s="196"/>
      <c r="G1227" s="196"/>
      <c r="H1227" s="196"/>
      <c r="I1227" s="196"/>
      <c r="J1227" s="197"/>
      <c r="K1227" s="198"/>
    </row>
    <row r="1228" spans="2:11" x14ac:dyDescent="0.25">
      <c r="B1228" s="196"/>
      <c r="C1228" s="196"/>
      <c r="D1228" s="196"/>
      <c r="E1228" s="196"/>
      <c r="F1228" s="196"/>
      <c r="G1228" s="196"/>
      <c r="H1228" s="196"/>
      <c r="I1228" s="196"/>
      <c r="J1228" s="197"/>
      <c r="K1228" s="198"/>
    </row>
    <row r="1229" spans="2:11" x14ac:dyDescent="0.25">
      <c r="B1229" s="196"/>
      <c r="C1229" s="196"/>
      <c r="D1229" s="196"/>
      <c r="E1229" s="196"/>
      <c r="F1229" s="196"/>
      <c r="G1229" s="196"/>
      <c r="H1229" s="196"/>
      <c r="I1229" s="196"/>
      <c r="J1229" s="197"/>
      <c r="K1229" s="198"/>
    </row>
    <row r="1230" spans="2:11" x14ac:dyDescent="0.25">
      <c r="B1230" s="196"/>
      <c r="C1230" s="196"/>
      <c r="D1230" s="196"/>
      <c r="E1230" s="196"/>
      <c r="F1230" s="196"/>
      <c r="G1230" s="196"/>
      <c r="H1230" s="196"/>
      <c r="I1230" s="196"/>
      <c r="J1230" s="197"/>
      <c r="K1230" s="198"/>
    </row>
    <row r="1231" spans="2:11" x14ac:dyDescent="0.25">
      <c r="B1231" s="196"/>
      <c r="C1231" s="196"/>
      <c r="D1231" s="196"/>
      <c r="E1231" s="196"/>
      <c r="F1231" s="196"/>
      <c r="G1231" s="196"/>
      <c r="H1231" s="196"/>
      <c r="I1231" s="196"/>
      <c r="J1231" s="197"/>
      <c r="K1231" s="198"/>
    </row>
    <row r="1232" spans="2:11" x14ac:dyDescent="0.25">
      <c r="B1232" s="196"/>
      <c r="C1232" s="196"/>
      <c r="D1232" s="196"/>
      <c r="E1232" s="196"/>
      <c r="F1232" s="196"/>
      <c r="G1232" s="196"/>
      <c r="H1232" s="196"/>
      <c r="I1232" s="196"/>
      <c r="J1232" s="197"/>
      <c r="K1232" s="198"/>
    </row>
    <row r="1233" spans="2:11" x14ac:dyDescent="0.25">
      <c r="B1233" s="196"/>
      <c r="C1233" s="196"/>
      <c r="D1233" s="196"/>
      <c r="E1233" s="196"/>
      <c r="F1233" s="196"/>
      <c r="G1233" s="196"/>
      <c r="H1233" s="196"/>
      <c r="I1233" s="196"/>
      <c r="J1233" s="197"/>
      <c r="K1233" s="198"/>
    </row>
    <row r="1234" spans="2:11" x14ac:dyDescent="0.25">
      <c r="B1234" s="196"/>
      <c r="C1234" s="196"/>
      <c r="D1234" s="196"/>
      <c r="E1234" s="196"/>
      <c r="F1234" s="196"/>
      <c r="G1234" s="196"/>
      <c r="H1234" s="196"/>
      <c r="I1234" s="196"/>
      <c r="J1234" s="197"/>
      <c r="K1234" s="198"/>
    </row>
    <row r="1235" spans="2:11" x14ac:dyDescent="0.25">
      <c r="B1235" s="196"/>
      <c r="C1235" s="196"/>
      <c r="D1235" s="196"/>
      <c r="E1235" s="196"/>
      <c r="F1235" s="196"/>
      <c r="G1235" s="196"/>
      <c r="H1235" s="196"/>
      <c r="I1235" s="196"/>
      <c r="J1235" s="197"/>
      <c r="K1235" s="198"/>
    </row>
    <row r="1236" spans="2:11" x14ac:dyDescent="0.25">
      <c r="B1236" s="196"/>
      <c r="C1236" s="196"/>
      <c r="D1236" s="196"/>
      <c r="E1236" s="196"/>
      <c r="F1236" s="196"/>
      <c r="G1236" s="196"/>
      <c r="H1236" s="196"/>
      <c r="I1236" s="196"/>
      <c r="J1236" s="197"/>
      <c r="K1236" s="198"/>
    </row>
    <row r="1237" spans="2:11" x14ac:dyDescent="0.25">
      <c r="B1237" s="196"/>
      <c r="C1237" s="196"/>
      <c r="D1237" s="196"/>
      <c r="E1237" s="196"/>
      <c r="F1237" s="196"/>
      <c r="G1237" s="196"/>
      <c r="H1237" s="196"/>
      <c r="I1237" s="196"/>
      <c r="J1237" s="197"/>
      <c r="K1237" s="198"/>
    </row>
    <row r="1238" spans="2:11" x14ac:dyDescent="0.25">
      <c r="B1238" s="196"/>
      <c r="C1238" s="196"/>
      <c r="D1238" s="196"/>
      <c r="E1238" s="196"/>
      <c r="F1238" s="196"/>
      <c r="G1238" s="196"/>
      <c r="H1238" s="196"/>
      <c r="I1238" s="196"/>
      <c r="J1238" s="197"/>
      <c r="K1238" s="198"/>
    </row>
    <row r="1239" spans="2:11" x14ac:dyDescent="0.25">
      <c r="B1239" s="196"/>
      <c r="C1239" s="196"/>
      <c r="D1239" s="196"/>
      <c r="E1239" s="196"/>
      <c r="F1239" s="196"/>
      <c r="G1239" s="196"/>
      <c r="H1239" s="196"/>
      <c r="I1239" s="196"/>
      <c r="J1239" s="197"/>
      <c r="K1239" s="198"/>
    </row>
    <row r="1240" spans="2:11" x14ac:dyDescent="0.25">
      <c r="B1240" s="196"/>
      <c r="C1240" s="196"/>
      <c r="D1240" s="196"/>
      <c r="E1240" s="196"/>
      <c r="F1240" s="196"/>
      <c r="G1240" s="196"/>
      <c r="H1240" s="196"/>
      <c r="I1240" s="196"/>
      <c r="J1240" s="197"/>
      <c r="K1240" s="198"/>
    </row>
    <row r="1241" spans="2:11" x14ac:dyDescent="0.25">
      <c r="B1241" s="196"/>
      <c r="C1241" s="196"/>
      <c r="D1241" s="196"/>
      <c r="E1241" s="196"/>
      <c r="F1241" s="196"/>
      <c r="G1241" s="196"/>
      <c r="H1241" s="196"/>
      <c r="I1241" s="196"/>
      <c r="J1241" s="197"/>
      <c r="K1241" s="198"/>
    </row>
    <row r="1242" spans="2:11" x14ac:dyDescent="0.25">
      <c r="B1242" s="196"/>
      <c r="C1242" s="196"/>
      <c r="D1242" s="196"/>
      <c r="E1242" s="196"/>
      <c r="F1242" s="196"/>
      <c r="G1242" s="196"/>
      <c r="H1242" s="196"/>
      <c r="I1242" s="196"/>
      <c r="J1242" s="197"/>
      <c r="K1242" s="198"/>
    </row>
    <row r="1243" spans="2:11" x14ac:dyDescent="0.25">
      <c r="B1243" s="196"/>
      <c r="C1243" s="196"/>
      <c r="D1243" s="196"/>
      <c r="E1243" s="196"/>
      <c r="F1243" s="196"/>
      <c r="G1243" s="196"/>
      <c r="H1243" s="196"/>
      <c r="I1243" s="196"/>
      <c r="J1243" s="197"/>
      <c r="K1243" s="198"/>
    </row>
    <row r="1244" spans="2:11" x14ac:dyDescent="0.25">
      <c r="B1244" s="196"/>
      <c r="C1244" s="196"/>
      <c r="D1244" s="196"/>
      <c r="E1244" s="196"/>
      <c r="F1244" s="196"/>
      <c r="G1244" s="196"/>
      <c r="H1244" s="196"/>
      <c r="I1244" s="196"/>
      <c r="J1244" s="197"/>
      <c r="K1244" s="198"/>
    </row>
    <row r="1245" spans="2:11" x14ac:dyDescent="0.25">
      <c r="B1245" s="196"/>
      <c r="C1245" s="196"/>
      <c r="D1245" s="196"/>
      <c r="E1245" s="196"/>
      <c r="F1245" s="196"/>
      <c r="G1245" s="196"/>
      <c r="H1245" s="196"/>
      <c r="I1245" s="196"/>
      <c r="J1245" s="197"/>
      <c r="K1245" s="198"/>
    </row>
    <row r="1246" spans="2:11" x14ac:dyDescent="0.25">
      <c r="B1246" s="196"/>
      <c r="C1246" s="196"/>
      <c r="D1246" s="196"/>
      <c r="E1246" s="196"/>
      <c r="F1246" s="196"/>
      <c r="G1246" s="196"/>
      <c r="H1246" s="196"/>
      <c r="I1246" s="196"/>
      <c r="J1246" s="197"/>
      <c r="K1246" s="198"/>
    </row>
    <row r="1247" spans="2:11" x14ac:dyDescent="0.25">
      <c r="B1247" s="196"/>
      <c r="C1247" s="196"/>
      <c r="D1247" s="196"/>
      <c r="E1247" s="196"/>
      <c r="F1247" s="196"/>
      <c r="G1247" s="196"/>
      <c r="H1247" s="196"/>
      <c r="I1247" s="196"/>
      <c r="J1247" s="197"/>
      <c r="K1247" s="198"/>
    </row>
    <row r="1248" spans="2:11" x14ac:dyDescent="0.25">
      <c r="B1248" s="196"/>
      <c r="C1248" s="196"/>
      <c r="D1248" s="196"/>
      <c r="E1248" s="196"/>
      <c r="F1248" s="196"/>
      <c r="G1248" s="196"/>
      <c r="H1248" s="196"/>
      <c r="I1248" s="196"/>
      <c r="J1248" s="197"/>
      <c r="K1248" s="198"/>
    </row>
    <row r="1249" spans="2:11" x14ac:dyDescent="0.25">
      <c r="B1249" s="196"/>
      <c r="C1249" s="196"/>
      <c r="D1249" s="196"/>
      <c r="E1249" s="196"/>
      <c r="F1249" s="196"/>
      <c r="G1249" s="196"/>
      <c r="H1249" s="196"/>
      <c r="I1249" s="196"/>
      <c r="J1249" s="197"/>
      <c r="K1249" s="198"/>
    </row>
    <row r="1250" spans="2:11" x14ac:dyDescent="0.25">
      <c r="B1250" s="196"/>
      <c r="C1250" s="196"/>
      <c r="D1250" s="196"/>
      <c r="E1250" s="196"/>
      <c r="F1250" s="196"/>
      <c r="G1250" s="196"/>
      <c r="H1250" s="196"/>
      <c r="I1250" s="196"/>
      <c r="J1250" s="197"/>
      <c r="K1250" s="198"/>
    </row>
    <row r="1251" spans="2:11" x14ac:dyDescent="0.25">
      <c r="B1251" s="196"/>
      <c r="C1251" s="196"/>
      <c r="D1251" s="196"/>
      <c r="E1251" s="196"/>
      <c r="F1251" s="196"/>
      <c r="G1251" s="196"/>
      <c r="H1251" s="196"/>
      <c r="I1251" s="196"/>
      <c r="J1251" s="197"/>
      <c r="K1251" s="198"/>
    </row>
    <row r="1252" spans="2:11" x14ac:dyDescent="0.25">
      <c r="B1252" s="196"/>
      <c r="C1252" s="196"/>
      <c r="D1252" s="196"/>
      <c r="E1252" s="196"/>
      <c r="F1252" s="196"/>
      <c r="G1252" s="196"/>
      <c r="H1252" s="196"/>
      <c r="I1252" s="196"/>
      <c r="J1252" s="197"/>
      <c r="K1252" s="198"/>
    </row>
    <row r="1253" spans="2:11" x14ac:dyDescent="0.25">
      <c r="B1253" s="196"/>
      <c r="C1253" s="196"/>
      <c r="D1253" s="196"/>
      <c r="E1253" s="196"/>
      <c r="F1253" s="196"/>
      <c r="G1253" s="196"/>
      <c r="H1253" s="196"/>
      <c r="I1253" s="196"/>
      <c r="J1253" s="197"/>
      <c r="K1253" s="198"/>
    </row>
    <row r="1254" spans="2:11" x14ac:dyDescent="0.25">
      <c r="B1254" s="196"/>
      <c r="C1254" s="196"/>
      <c r="D1254" s="196"/>
      <c r="E1254" s="196"/>
      <c r="F1254" s="196"/>
      <c r="G1254" s="196"/>
      <c r="H1254" s="196"/>
      <c r="I1254" s="196"/>
      <c r="J1254" s="197"/>
      <c r="K1254" s="198"/>
    </row>
    <row r="1255" spans="2:11" x14ac:dyDescent="0.25">
      <c r="B1255" s="196"/>
      <c r="C1255" s="196"/>
      <c r="D1255" s="196"/>
      <c r="E1255" s="196"/>
      <c r="F1255" s="196"/>
      <c r="G1255" s="196"/>
      <c r="H1255" s="196"/>
      <c r="I1255" s="196"/>
      <c r="J1255" s="197"/>
      <c r="K1255" s="198"/>
    </row>
    <row r="1256" spans="2:11" x14ac:dyDescent="0.25">
      <c r="B1256" s="196"/>
      <c r="C1256" s="196"/>
      <c r="D1256" s="196"/>
      <c r="E1256" s="196"/>
      <c r="F1256" s="196"/>
      <c r="G1256" s="196"/>
      <c r="H1256" s="196"/>
      <c r="I1256" s="196"/>
      <c r="J1256" s="197"/>
      <c r="K1256" s="198"/>
    </row>
    <row r="1257" spans="2:11" x14ac:dyDescent="0.25">
      <c r="B1257" s="196"/>
      <c r="C1257" s="196"/>
      <c r="D1257" s="196"/>
      <c r="E1257" s="196"/>
      <c r="F1257" s="196"/>
      <c r="G1257" s="196"/>
      <c r="H1257" s="196"/>
      <c r="I1257" s="196"/>
      <c r="J1257" s="197"/>
      <c r="K1257" s="198"/>
    </row>
    <row r="1258" spans="2:11" x14ac:dyDescent="0.25">
      <c r="B1258" s="196"/>
      <c r="C1258" s="196"/>
      <c r="D1258" s="196"/>
      <c r="E1258" s="196"/>
      <c r="F1258" s="196"/>
      <c r="G1258" s="196"/>
      <c r="H1258" s="196"/>
      <c r="I1258" s="196"/>
      <c r="J1258" s="197"/>
      <c r="K1258" s="198"/>
    </row>
    <row r="1259" spans="2:11" x14ac:dyDescent="0.25">
      <c r="B1259" s="196"/>
      <c r="C1259" s="196"/>
      <c r="D1259" s="196"/>
      <c r="E1259" s="196"/>
      <c r="F1259" s="196"/>
      <c r="G1259" s="196"/>
      <c r="H1259" s="196"/>
      <c r="I1259" s="196"/>
      <c r="J1259" s="197"/>
      <c r="K1259" s="198"/>
    </row>
    <row r="1260" spans="2:11" x14ac:dyDescent="0.25">
      <c r="B1260" s="196"/>
      <c r="C1260" s="196"/>
      <c r="D1260" s="196"/>
      <c r="E1260" s="196"/>
      <c r="F1260" s="196"/>
      <c r="G1260" s="196"/>
      <c r="H1260" s="196"/>
      <c r="I1260" s="196"/>
      <c r="J1260" s="197"/>
      <c r="K1260" s="198"/>
    </row>
    <row r="1261" spans="2:11" x14ac:dyDescent="0.25">
      <c r="B1261" s="196"/>
      <c r="C1261" s="196"/>
      <c r="D1261" s="196"/>
      <c r="E1261" s="196"/>
      <c r="F1261" s="196"/>
      <c r="G1261" s="196"/>
      <c r="H1261" s="196"/>
      <c r="I1261" s="196"/>
      <c r="J1261" s="197"/>
      <c r="K1261" s="198"/>
    </row>
    <row r="1262" spans="2:11" x14ac:dyDescent="0.25">
      <c r="B1262" s="196"/>
      <c r="C1262" s="196"/>
      <c r="D1262" s="196"/>
      <c r="E1262" s="196"/>
      <c r="F1262" s="196"/>
      <c r="G1262" s="196"/>
      <c r="H1262" s="196"/>
      <c r="I1262" s="196"/>
      <c r="J1262" s="197"/>
      <c r="K1262" s="198"/>
    </row>
    <row r="1263" spans="2:11" x14ac:dyDescent="0.25">
      <c r="B1263" s="196"/>
      <c r="C1263" s="196"/>
      <c r="D1263" s="196"/>
      <c r="E1263" s="196"/>
      <c r="F1263" s="196"/>
      <c r="G1263" s="196"/>
      <c r="H1263" s="196"/>
      <c r="I1263" s="196"/>
      <c r="J1263" s="197"/>
      <c r="K1263" s="198"/>
    </row>
    <row r="1264" spans="2:11" x14ac:dyDescent="0.25">
      <c r="B1264" s="196"/>
      <c r="C1264" s="196"/>
      <c r="D1264" s="196"/>
      <c r="E1264" s="196"/>
      <c r="F1264" s="196"/>
      <c r="G1264" s="196"/>
      <c r="H1264" s="196"/>
      <c r="I1264" s="196"/>
      <c r="J1264" s="197"/>
      <c r="K1264" s="198"/>
    </row>
    <row r="1265" spans="2:11" x14ac:dyDescent="0.25">
      <c r="B1265" s="196"/>
      <c r="C1265" s="196"/>
      <c r="D1265" s="196"/>
      <c r="E1265" s="196"/>
      <c r="F1265" s="196"/>
      <c r="G1265" s="196"/>
      <c r="H1265" s="196"/>
      <c r="I1265" s="196"/>
      <c r="J1265" s="197"/>
      <c r="K1265" s="198"/>
    </row>
    <row r="1266" spans="2:11" x14ac:dyDescent="0.25">
      <c r="B1266" s="196"/>
      <c r="C1266" s="196"/>
      <c r="D1266" s="196"/>
      <c r="E1266" s="196"/>
      <c r="F1266" s="196"/>
      <c r="G1266" s="196"/>
      <c r="H1266" s="196"/>
      <c r="I1266" s="196"/>
      <c r="J1266" s="197"/>
      <c r="K1266" s="198"/>
    </row>
    <row r="1267" spans="2:11" x14ac:dyDescent="0.25">
      <c r="B1267" s="196"/>
      <c r="C1267" s="196"/>
      <c r="D1267" s="196"/>
      <c r="E1267" s="196"/>
      <c r="F1267" s="196"/>
      <c r="G1267" s="196"/>
      <c r="H1267" s="196"/>
      <c r="I1267" s="196"/>
      <c r="J1267" s="197"/>
      <c r="K1267" s="198"/>
    </row>
    <row r="1268" spans="2:11" x14ac:dyDescent="0.25">
      <c r="B1268" s="196"/>
      <c r="C1268" s="196"/>
      <c r="D1268" s="196"/>
      <c r="E1268" s="196"/>
      <c r="F1268" s="196"/>
      <c r="G1268" s="196"/>
      <c r="H1268" s="196"/>
      <c r="I1268" s="196"/>
      <c r="J1268" s="197"/>
      <c r="K1268" s="198"/>
    </row>
    <row r="1269" spans="2:11" x14ac:dyDescent="0.25">
      <c r="B1269" s="196"/>
      <c r="C1269" s="196"/>
      <c r="D1269" s="196"/>
      <c r="E1269" s="196"/>
      <c r="F1269" s="196"/>
      <c r="G1269" s="196"/>
      <c r="H1269" s="196"/>
      <c r="I1269" s="196"/>
      <c r="J1269" s="197"/>
      <c r="K1269" s="198"/>
    </row>
    <row r="1270" spans="2:11" x14ac:dyDescent="0.25">
      <c r="B1270" s="196"/>
      <c r="C1270" s="196"/>
      <c r="D1270" s="196"/>
      <c r="E1270" s="196"/>
      <c r="F1270" s="196"/>
      <c r="G1270" s="196"/>
      <c r="H1270" s="196"/>
      <c r="I1270" s="196"/>
      <c r="J1270" s="197"/>
      <c r="K1270" s="198"/>
    </row>
    <row r="1271" spans="2:11" x14ac:dyDescent="0.25">
      <c r="B1271" s="196"/>
      <c r="C1271" s="196"/>
      <c r="D1271" s="196"/>
      <c r="E1271" s="196"/>
      <c r="F1271" s="196"/>
      <c r="G1271" s="196"/>
      <c r="H1271" s="196"/>
      <c r="I1271" s="196"/>
      <c r="J1271" s="197"/>
      <c r="K1271" s="198"/>
    </row>
    <row r="1272" spans="2:11" x14ac:dyDescent="0.25">
      <c r="B1272" s="196"/>
      <c r="C1272" s="196"/>
      <c r="D1272" s="196"/>
      <c r="E1272" s="196"/>
      <c r="F1272" s="196"/>
      <c r="G1272" s="196"/>
      <c r="H1272" s="196"/>
      <c r="I1272" s="196"/>
      <c r="J1272" s="197"/>
      <c r="K1272" s="198"/>
    </row>
    <row r="1273" spans="2:11" x14ac:dyDescent="0.25">
      <c r="B1273" s="196"/>
      <c r="C1273" s="196"/>
      <c r="D1273" s="196"/>
      <c r="E1273" s="196"/>
      <c r="F1273" s="196"/>
      <c r="G1273" s="196"/>
      <c r="H1273" s="196"/>
      <c r="I1273" s="196"/>
      <c r="J1273" s="197"/>
      <c r="K1273" s="198"/>
    </row>
    <row r="1274" spans="2:11" x14ac:dyDescent="0.25">
      <c r="B1274" s="196"/>
      <c r="C1274" s="196"/>
      <c r="D1274" s="196"/>
      <c r="E1274" s="196"/>
      <c r="F1274" s="196"/>
      <c r="G1274" s="196"/>
      <c r="H1274" s="196"/>
      <c r="I1274" s="196"/>
      <c r="J1274" s="197"/>
      <c r="K1274" s="198"/>
    </row>
    <row r="1275" spans="2:11" x14ac:dyDescent="0.25">
      <c r="B1275" s="196"/>
      <c r="C1275" s="196"/>
      <c r="D1275" s="196"/>
      <c r="E1275" s="196"/>
      <c r="F1275" s="196"/>
      <c r="G1275" s="196"/>
      <c r="H1275" s="196"/>
      <c r="I1275" s="196"/>
      <c r="J1275" s="197"/>
      <c r="K1275" s="198"/>
    </row>
    <row r="1276" spans="2:11" x14ac:dyDescent="0.25">
      <c r="B1276" s="196"/>
      <c r="C1276" s="196"/>
      <c r="D1276" s="196"/>
      <c r="E1276" s="196"/>
      <c r="F1276" s="196"/>
      <c r="G1276" s="196"/>
      <c r="H1276" s="196"/>
      <c r="I1276" s="196"/>
      <c r="J1276" s="197"/>
      <c r="K1276" s="198"/>
    </row>
    <row r="1277" spans="2:11" x14ac:dyDescent="0.25">
      <c r="B1277" s="196"/>
      <c r="C1277" s="196"/>
      <c r="D1277" s="196"/>
      <c r="E1277" s="196"/>
      <c r="F1277" s="196"/>
      <c r="G1277" s="196"/>
      <c r="H1277" s="196"/>
      <c r="I1277" s="196"/>
      <c r="J1277" s="197"/>
      <c r="K1277" s="198"/>
    </row>
    <row r="1278" spans="2:11" x14ac:dyDescent="0.25">
      <c r="B1278" s="196"/>
      <c r="C1278" s="196"/>
      <c r="D1278" s="196"/>
      <c r="E1278" s="196"/>
      <c r="F1278" s="196"/>
      <c r="G1278" s="196"/>
      <c r="H1278" s="196"/>
      <c r="I1278" s="196"/>
      <c r="J1278" s="197"/>
      <c r="K1278" s="198"/>
    </row>
    <row r="1279" spans="2:11" x14ac:dyDescent="0.25">
      <c r="B1279" s="196"/>
      <c r="C1279" s="196"/>
      <c r="D1279" s="196"/>
      <c r="E1279" s="196"/>
      <c r="F1279" s="196"/>
      <c r="G1279" s="196"/>
      <c r="H1279" s="196"/>
      <c r="I1279" s="196"/>
      <c r="J1279" s="197"/>
      <c r="K1279" s="198"/>
    </row>
    <row r="1280" spans="2:11" x14ac:dyDescent="0.25">
      <c r="B1280" s="196"/>
      <c r="C1280" s="196"/>
      <c r="D1280" s="196"/>
      <c r="E1280" s="196"/>
      <c r="F1280" s="196"/>
      <c r="G1280" s="196"/>
      <c r="H1280" s="196"/>
      <c r="I1280" s="196"/>
      <c r="J1280" s="197"/>
      <c r="K1280" s="198"/>
    </row>
    <row r="1281" spans="2:11" x14ac:dyDescent="0.25">
      <c r="B1281" s="196"/>
      <c r="C1281" s="196"/>
      <c r="D1281" s="196"/>
      <c r="E1281" s="196"/>
      <c r="F1281" s="196"/>
      <c r="G1281" s="196"/>
      <c r="H1281" s="196"/>
      <c r="I1281" s="196"/>
      <c r="J1281" s="197"/>
      <c r="K1281" s="198"/>
    </row>
    <row r="1282" spans="2:11" x14ac:dyDescent="0.25">
      <c r="B1282" s="196"/>
      <c r="C1282" s="196"/>
      <c r="D1282" s="196"/>
      <c r="E1282" s="196"/>
      <c r="F1282" s="196"/>
      <c r="G1282" s="196"/>
      <c r="H1282" s="196"/>
      <c r="I1282" s="196"/>
      <c r="J1282" s="197"/>
      <c r="K1282" s="198"/>
    </row>
    <row r="1283" spans="2:11" x14ac:dyDescent="0.25">
      <c r="B1283" s="196"/>
      <c r="C1283" s="196"/>
      <c r="D1283" s="196"/>
      <c r="E1283" s="196"/>
      <c r="F1283" s="196"/>
      <c r="G1283" s="196"/>
      <c r="H1283" s="196"/>
      <c r="I1283" s="196"/>
      <c r="J1283" s="197"/>
      <c r="K1283" s="198"/>
    </row>
    <row r="1284" spans="2:11" x14ac:dyDescent="0.25">
      <c r="B1284" s="196"/>
      <c r="C1284" s="196"/>
      <c r="D1284" s="196"/>
      <c r="E1284" s="196"/>
      <c r="F1284" s="196"/>
      <c r="G1284" s="196"/>
      <c r="H1284" s="196"/>
      <c r="I1284" s="196"/>
      <c r="J1284" s="197"/>
      <c r="K1284" s="198"/>
    </row>
    <row r="1285" spans="2:11" x14ac:dyDescent="0.25">
      <c r="B1285" s="196"/>
      <c r="C1285" s="196"/>
      <c r="D1285" s="196"/>
      <c r="E1285" s="196"/>
      <c r="F1285" s="196"/>
      <c r="G1285" s="196"/>
      <c r="H1285" s="196"/>
      <c r="I1285" s="196"/>
      <c r="J1285" s="197"/>
      <c r="K1285" s="198"/>
    </row>
    <row r="1286" spans="2:11" x14ac:dyDescent="0.25">
      <c r="B1286" s="196"/>
      <c r="C1286" s="196"/>
      <c r="D1286" s="196"/>
      <c r="E1286" s="196"/>
      <c r="F1286" s="196"/>
      <c r="G1286" s="196"/>
      <c r="H1286" s="196"/>
      <c r="I1286" s="196"/>
      <c r="J1286" s="197"/>
      <c r="K1286" s="198"/>
    </row>
    <row r="1287" spans="2:11" x14ac:dyDescent="0.25">
      <c r="B1287" s="196"/>
      <c r="C1287" s="196"/>
      <c r="D1287" s="196"/>
      <c r="E1287" s="196"/>
      <c r="F1287" s="196"/>
      <c r="G1287" s="196"/>
      <c r="H1287" s="196"/>
      <c r="I1287" s="196"/>
      <c r="J1287" s="197"/>
      <c r="K1287" s="198"/>
    </row>
    <row r="1288" spans="2:11" x14ac:dyDescent="0.25">
      <c r="B1288" s="196"/>
      <c r="C1288" s="196"/>
      <c r="D1288" s="196"/>
      <c r="E1288" s="196"/>
      <c r="F1288" s="196"/>
      <c r="G1288" s="196"/>
      <c r="H1288" s="196"/>
      <c r="I1288" s="196"/>
      <c r="J1288" s="197"/>
      <c r="K1288" s="198"/>
    </row>
    <row r="1289" spans="2:11" x14ac:dyDescent="0.25">
      <c r="B1289" s="196"/>
      <c r="C1289" s="196"/>
      <c r="D1289" s="196"/>
      <c r="E1289" s="196"/>
      <c r="F1289" s="196"/>
      <c r="G1289" s="196"/>
      <c r="H1289" s="196"/>
      <c r="I1289" s="196"/>
      <c r="J1289" s="197"/>
      <c r="K1289" s="198"/>
    </row>
    <row r="1290" spans="2:11" x14ac:dyDescent="0.25">
      <c r="B1290" s="196"/>
      <c r="C1290" s="196"/>
      <c r="D1290" s="196"/>
      <c r="E1290" s="196"/>
      <c r="F1290" s="196"/>
      <c r="G1290" s="196"/>
      <c r="H1290" s="196"/>
      <c r="I1290" s="196"/>
      <c r="J1290" s="197"/>
      <c r="K1290" s="198"/>
    </row>
    <row r="1291" spans="2:11" x14ac:dyDescent="0.25">
      <c r="B1291" s="196"/>
      <c r="C1291" s="196"/>
      <c r="D1291" s="196"/>
      <c r="E1291" s="196"/>
      <c r="F1291" s="196"/>
      <c r="G1291" s="196"/>
      <c r="H1291" s="196"/>
      <c r="I1291" s="196"/>
      <c r="J1291" s="197"/>
      <c r="K1291" s="198"/>
    </row>
    <row r="1292" spans="2:11" x14ac:dyDescent="0.25">
      <c r="B1292" s="196"/>
      <c r="C1292" s="196"/>
      <c r="D1292" s="196"/>
      <c r="E1292" s="196"/>
      <c r="F1292" s="196"/>
      <c r="G1292" s="196"/>
      <c r="H1292" s="196"/>
      <c r="I1292" s="196"/>
      <c r="J1292" s="197"/>
      <c r="K1292" s="198"/>
    </row>
    <row r="1293" spans="2:11" x14ac:dyDescent="0.25">
      <c r="B1293" s="196"/>
      <c r="C1293" s="196"/>
      <c r="D1293" s="196"/>
      <c r="E1293" s="196"/>
      <c r="F1293" s="196"/>
      <c r="G1293" s="196"/>
      <c r="H1293" s="196"/>
      <c r="I1293" s="196"/>
      <c r="J1293" s="197"/>
      <c r="K1293" s="198"/>
    </row>
    <row r="1294" spans="2:11" x14ac:dyDescent="0.25">
      <c r="B1294" s="196"/>
      <c r="C1294" s="196"/>
      <c r="D1294" s="196"/>
      <c r="E1294" s="196"/>
      <c r="F1294" s="196"/>
      <c r="G1294" s="196"/>
      <c r="H1294" s="196"/>
      <c r="I1294" s="196"/>
      <c r="J1294" s="197"/>
      <c r="K1294" s="198"/>
    </row>
    <row r="1295" spans="2:11" x14ac:dyDescent="0.25">
      <c r="B1295" s="196"/>
      <c r="C1295" s="196"/>
      <c r="D1295" s="196"/>
      <c r="E1295" s="196"/>
      <c r="F1295" s="196"/>
      <c r="G1295" s="196"/>
      <c r="H1295" s="196"/>
      <c r="I1295" s="196"/>
      <c r="J1295" s="197"/>
      <c r="K1295" s="198"/>
    </row>
    <row r="1296" spans="2:11" x14ac:dyDescent="0.25">
      <c r="B1296" s="196"/>
      <c r="C1296" s="196"/>
      <c r="D1296" s="196"/>
      <c r="E1296" s="196"/>
      <c r="F1296" s="196"/>
      <c r="G1296" s="196"/>
      <c r="H1296" s="196"/>
      <c r="I1296" s="196"/>
      <c r="J1296" s="197"/>
      <c r="K1296" s="198"/>
    </row>
    <row r="1297" spans="2:11" x14ac:dyDescent="0.25">
      <c r="B1297" s="196"/>
      <c r="C1297" s="196"/>
      <c r="D1297" s="196"/>
      <c r="E1297" s="196"/>
      <c r="F1297" s="196"/>
      <c r="G1297" s="196"/>
      <c r="H1297" s="196"/>
      <c r="I1297" s="196"/>
      <c r="J1297" s="197"/>
      <c r="K1297" s="198"/>
    </row>
    <row r="1298" spans="2:11" x14ac:dyDescent="0.25">
      <c r="B1298" s="196"/>
      <c r="C1298" s="196"/>
      <c r="D1298" s="196"/>
      <c r="E1298" s="196"/>
      <c r="F1298" s="196"/>
      <c r="G1298" s="196"/>
      <c r="H1298" s="196"/>
      <c r="I1298" s="196"/>
      <c r="J1298" s="197"/>
      <c r="K1298" s="198"/>
    </row>
    <row r="1299" spans="2:11" x14ac:dyDescent="0.25">
      <c r="B1299" s="196"/>
      <c r="C1299" s="196"/>
      <c r="D1299" s="196"/>
      <c r="E1299" s="196"/>
      <c r="F1299" s="196"/>
      <c r="G1299" s="196"/>
      <c r="H1299" s="196"/>
      <c r="I1299" s="196"/>
      <c r="J1299" s="197"/>
      <c r="K1299" s="198"/>
    </row>
    <row r="1300" spans="2:11" x14ac:dyDescent="0.25">
      <c r="B1300" s="196"/>
      <c r="C1300" s="196"/>
      <c r="D1300" s="196"/>
      <c r="E1300" s="196"/>
      <c r="F1300" s="196"/>
      <c r="G1300" s="196"/>
      <c r="H1300" s="196"/>
      <c r="I1300" s="196"/>
      <c r="J1300" s="197"/>
      <c r="K1300" s="198"/>
    </row>
    <row r="1301" spans="2:11" x14ac:dyDescent="0.25">
      <c r="B1301" s="196"/>
      <c r="C1301" s="196"/>
      <c r="D1301" s="196"/>
      <c r="E1301" s="196"/>
      <c r="F1301" s="196"/>
      <c r="G1301" s="196"/>
      <c r="H1301" s="196"/>
      <c r="I1301" s="196"/>
      <c r="J1301" s="197"/>
      <c r="K1301" s="198"/>
    </row>
    <row r="1302" spans="2:11" x14ac:dyDescent="0.25">
      <c r="B1302" s="196"/>
      <c r="C1302" s="196"/>
      <c r="D1302" s="196"/>
      <c r="E1302" s="196"/>
      <c r="F1302" s="196"/>
      <c r="G1302" s="196"/>
      <c r="H1302" s="196"/>
      <c r="I1302" s="196"/>
      <c r="J1302" s="197"/>
      <c r="K1302" s="198"/>
    </row>
    <row r="1303" spans="2:11" x14ac:dyDescent="0.25">
      <c r="B1303" s="196"/>
      <c r="C1303" s="196"/>
      <c r="D1303" s="196"/>
      <c r="E1303" s="196"/>
      <c r="F1303" s="196"/>
      <c r="G1303" s="196"/>
      <c r="H1303" s="196"/>
      <c r="I1303" s="196"/>
      <c r="J1303" s="197"/>
      <c r="K1303" s="198"/>
    </row>
    <row r="1304" spans="2:11" x14ac:dyDescent="0.25">
      <c r="B1304" s="196"/>
      <c r="C1304" s="196"/>
      <c r="D1304" s="196"/>
      <c r="E1304" s="196"/>
      <c r="F1304" s="196"/>
      <c r="G1304" s="196"/>
      <c r="H1304" s="196"/>
      <c r="I1304" s="196"/>
      <c r="J1304" s="197"/>
      <c r="K1304" s="198"/>
    </row>
    <row r="1305" spans="2:11" x14ac:dyDescent="0.25">
      <c r="B1305" s="196"/>
      <c r="C1305" s="196"/>
      <c r="D1305" s="196"/>
      <c r="E1305" s="196"/>
      <c r="F1305" s="196"/>
      <c r="G1305" s="196"/>
      <c r="H1305" s="196"/>
      <c r="I1305" s="196"/>
      <c r="J1305" s="197"/>
      <c r="K1305" s="198"/>
    </row>
    <row r="1306" spans="2:11" x14ac:dyDescent="0.25">
      <c r="B1306" s="196"/>
      <c r="C1306" s="196"/>
      <c r="D1306" s="196"/>
      <c r="E1306" s="196"/>
      <c r="F1306" s="196"/>
      <c r="G1306" s="196"/>
      <c r="H1306" s="196"/>
      <c r="I1306" s="196"/>
      <c r="J1306" s="197"/>
      <c r="K1306" s="198"/>
    </row>
    <row r="1307" spans="2:11" x14ac:dyDescent="0.25">
      <c r="B1307" s="196"/>
      <c r="C1307" s="196"/>
      <c r="D1307" s="196"/>
      <c r="E1307" s="196"/>
      <c r="F1307" s="196"/>
      <c r="G1307" s="196"/>
      <c r="H1307" s="196"/>
      <c r="I1307" s="196"/>
      <c r="J1307" s="197"/>
      <c r="K1307" s="198"/>
    </row>
    <row r="1308" spans="2:11" x14ac:dyDescent="0.25">
      <c r="B1308" s="196"/>
      <c r="C1308" s="196"/>
      <c r="D1308" s="196"/>
      <c r="E1308" s="196"/>
      <c r="F1308" s="196"/>
      <c r="G1308" s="196"/>
      <c r="H1308" s="196"/>
      <c r="I1308" s="196"/>
      <c r="J1308" s="197"/>
      <c r="K1308" s="198"/>
    </row>
    <row r="1309" spans="2:11" x14ac:dyDescent="0.25">
      <c r="B1309" s="196"/>
      <c r="C1309" s="196"/>
      <c r="D1309" s="196"/>
      <c r="E1309" s="196"/>
      <c r="F1309" s="196"/>
      <c r="G1309" s="196"/>
      <c r="H1309" s="196"/>
      <c r="I1309" s="196"/>
      <c r="J1309" s="197"/>
      <c r="K1309" s="198"/>
    </row>
    <row r="1310" spans="2:11" x14ac:dyDescent="0.25">
      <c r="B1310" s="196"/>
      <c r="C1310" s="196"/>
      <c r="D1310" s="196"/>
      <c r="E1310" s="196"/>
      <c r="F1310" s="196"/>
      <c r="G1310" s="196"/>
      <c r="H1310" s="196"/>
      <c r="I1310" s="196"/>
      <c r="J1310" s="197"/>
      <c r="K1310" s="198"/>
    </row>
    <row r="1311" spans="2:11" x14ac:dyDescent="0.25">
      <c r="B1311" s="196"/>
      <c r="C1311" s="196"/>
      <c r="D1311" s="196"/>
      <c r="E1311" s="196"/>
      <c r="F1311" s="196"/>
      <c r="G1311" s="196"/>
      <c r="H1311" s="196"/>
      <c r="I1311" s="196"/>
      <c r="J1311" s="197"/>
      <c r="K1311" s="198"/>
    </row>
    <row r="1312" spans="2:11" x14ac:dyDescent="0.25">
      <c r="B1312" s="196"/>
      <c r="C1312" s="196"/>
      <c r="D1312" s="196"/>
      <c r="E1312" s="196"/>
      <c r="F1312" s="196"/>
      <c r="G1312" s="196"/>
      <c r="H1312" s="196"/>
      <c r="I1312" s="196"/>
      <c r="J1312" s="197"/>
      <c r="K1312" s="198"/>
    </row>
    <row r="1313" spans="2:11" x14ac:dyDescent="0.25">
      <c r="B1313" s="196"/>
      <c r="C1313" s="196"/>
      <c r="D1313" s="196"/>
      <c r="E1313" s="196"/>
      <c r="F1313" s="196"/>
      <c r="G1313" s="196"/>
      <c r="H1313" s="196"/>
      <c r="I1313" s="196"/>
      <c r="J1313" s="197"/>
      <c r="K1313" s="198"/>
    </row>
    <row r="1314" spans="2:11" x14ac:dyDescent="0.25">
      <c r="B1314" s="196"/>
      <c r="C1314" s="196"/>
      <c r="D1314" s="196"/>
      <c r="E1314" s="196"/>
      <c r="F1314" s="196"/>
      <c r="G1314" s="196"/>
      <c r="H1314" s="196"/>
      <c r="I1314" s="196"/>
      <c r="J1314" s="197"/>
      <c r="K1314" s="198"/>
    </row>
    <row r="1315" spans="2:11" x14ac:dyDescent="0.25">
      <c r="B1315" s="196"/>
      <c r="C1315" s="196"/>
      <c r="D1315" s="196"/>
      <c r="E1315" s="196"/>
      <c r="F1315" s="196"/>
      <c r="G1315" s="196"/>
      <c r="H1315" s="196"/>
      <c r="I1315" s="196"/>
      <c r="J1315" s="197"/>
      <c r="K1315" s="198"/>
    </row>
    <row r="1316" spans="2:11" x14ac:dyDescent="0.25">
      <c r="B1316" s="196"/>
      <c r="C1316" s="196"/>
      <c r="D1316" s="196"/>
      <c r="E1316" s="196"/>
      <c r="F1316" s="196"/>
      <c r="G1316" s="196"/>
      <c r="H1316" s="196"/>
      <c r="I1316" s="196"/>
      <c r="J1316" s="197"/>
      <c r="K1316" s="198"/>
    </row>
    <row r="1317" spans="2:11" x14ac:dyDescent="0.25">
      <c r="B1317" s="196"/>
      <c r="C1317" s="196"/>
      <c r="D1317" s="196"/>
      <c r="E1317" s="196"/>
      <c r="F1317" s="196"/>
      <c r="G1317" s="196"/>
      <c r="H1317" s="196"/>
      <c r="I1317" s="196"/>
      <c r="J1317" s="197"/>
      <c r="K1317" s="198"/>
    </row>
    <row r="1318" spans="2:11" x14ac:dyDescent="0.25">
      <c r="B1318" s="196"/>
      <c r="C1318" s="196"/>
      <c r="D1318" s="196"/>
      <c r="E1318" s="196"/>
      <c r="F1318" s="196"/>
      <c r="G1318" s="196"/>
      <c r="H1318" s="196"/>
      <c r="I1318" s="196"/>
      <c r="J1318" s="197"/>
      <c r="K1318" s="198"/>
    </row>
    <row r="1319" spans="2:11" x14ac:dyDescent="0.25">
      <c r="B1319" s="196"/>
      <c r="C1319" s="196"/>
      <c r="D1319" s="196"/>
      <c r="E1319" s="196"/>
      <c r="F1319" s="196"/>
      <c r="G1319" s="196"/>
      <c r="H1319" s="196"/>
      <c r="I1319" s="196"/>
      <c r="J1319" s="197"/>
      <c r="K1319" s="198"/>
    </row>
    <row r="1320" spans="2:11" x14ac:dyDescent="0.25">
      <c r="B1320" s="196"/>
      <c r="C1320" s="196"/>
      <c r="D1320" s="196"/>
      <c r="E1320" s="196"/>
      <c r="F1320" s="196"/>
      <c r="G1320" s="196"/>
      <c r="H1320" s="196"/>
      <c r="I1320" s="196"/>
      <c r="J1320" s="197"/>
      <c r="K1320" s="198"/>
    </row>
    <row r="1321" spans="2:11" x14ac:dyDescent="0.25">
      <c r="B1321" s="196"/>
      <c r="C1321" s="196"/>
      <c r="D1321" s="196"/>
      <c r="E1321" s="196"/>
      <c r="F1321" s="196"/>
      <c r="G1321" s="196"/>
      <c r="H1321" s="196"/>
      <c r="I1321" s="196"/>
      <c r="J1321" s="197"/>
      <c r="K1321" s="198"/>
    </row>
    <row r="1322" spans="2:11" x14ac:dyDescent="0.25">
      <c r="B1322" s="196"/>
      <c r="C1322" s="196"/>
      <c r="D1322" s="196"/>
      <c r="E1322" s="196"/>
      <c r="F1322" s="196"/>
      <c r="G1322" s="196"/>
      <c r="H1322" s="196"/>
      <c r="I1322" s="196"/>
      <c r="J1322" s="197"/>
      <c r="K1322" s="198"/>
    </row>
    <row r="1323" spans="2:11" x14ac:dyDescent="0.25">
      <c r="B1323" s="196"/>
      <c r="C1323" s="196"/>
      <c r="D1323" s="196"/>
      <c r="E1323" s="196"/>
      <c r="F1323" s="196"/>
      <c r="G1323" s="196"/>
      <c r="H1323" s="196"/>
      <c r="I1323" s="196"/>
      <c r="J1323" s="197"/>
      <c r="K1323" s="198"/>
    </row>
    <row r="1324" spans="2:11" x14ac:dyDescent="0.25">
      <c r="B1324" s="196"/>
      <c r="C1324" s="196"/>
      <c r="D1324" s="196"/>
      <c r="E1324" s="196"/>
      <c r="F1324" s="196"/>
      <c r="G1324" s="196"/>
      <c r="H1324" s="196"/>
      <c r="I1324" s="196"/>
      <c r="J1324" s="197"/>
      <c r="K1324" s="198"/>
    </row>
    <row r="1325" spans="2:11" x14ac:dyDescent="0.25">
      <c r="B1325" s="196"/>
      <c r="C1325" s="196"/>
      <c r="D1325" s="196"/>
      <c r="E1325" s="196"/>
      <c r="F1325" s="196"/>
      <c r="G1325" s="196"/>
      <c r="H1325" s="196"/>
      <c r="I1325" s="196"/>
      <c r="J1325" s="197"/>
      <c r="K1325" s="198"/>
    </row>
    <row r="1326" spans="2:11" x14ac:dyDescent="0.25">
      <c r="B1326" s="196"/>
      <c r="C1326" s="196"/>
      <c r="D1326" s="196"/>
      <c r="E1326" s="196"/>
      <c r="F1326" s="196"/>
      <c r="G1326" s="196"/>
      <c r="H1326" s="196"/>
      <c r="I1326" s="196"/>
      <c r="J1326" s="197"/>
      <c r="K1326" s="198"/>
    </row>
    <row r="1327" spans="2:11" x14ac:dyDescent="0.25">
      <c r="B1327" s="196"/>
      <c r="C1327" s="196"/>
      <c r="D1327" s="196"/>
      <c r="E1327" s="196"/>
      <c r="F1327" s="196"/>
      <c r="G1327" s="196"/>
      <c r="H1327" s="196"/>
      <c r="I1327" s="196"/>
      <c r="J1327" s="197"/>
      <c r="K1327" s="198"/>
    </row>
    <row r="1328" spans="2:11" x14ac:dyDescent="0.25">
      <c r="B1328" s="196"/>
      <c r="C1328" s="196"/>
      <c r="D1328" s="196"/>
      <c r="E1328" s="196"/>
      <c r="F1328" s="196"/>
      <c r="G1328" s="196"/>
      <c r="H1328" s="196"/>
      <c r="I1328" s="196"/>
      <c r="J1328" s="197"/>
      <c r="K1328" s="198"/>
    </row>
    <row r="1329" spans="2:11" x14ac:dyDescent="0.25">
      <c r="B1329" s="196"/>
      <c r="C1329" s="196"/>
      <c r="D1329" s="196"/>
      <c r="E1329" s="196"/>
      <c r="F1329" s="196"/>
      <c r="G1329" s="196"/>
      <c r="H1329" s="196"/>
      <c r="I1329" s="196"/>
      <c r="J1329" s="197"/>
      <c r="K1329" s="198"/>
    </row>
    <row r="1330" spans="2:11" x14ac:dyDescent="0.25">
      <c r="B1330" s="196"/>
      <c r="C1330" s="196"/>
      <c r="D1330" s="196"/>
      <c r="E1330" s="196"/>
      <c r="F1330" s="196"/>
      <c r="G1330" s="196"/>
      <c r="H1330" s="196"/>
      <c r="I1330" s="196"/>
      <c r="J1330" s="197"/>
      <c r="K1330" s="198"/>
    </row>
    <row r="1331" spans="2:11" x14ac:dyDescent="0.25">
      <c r="B1331" s="196"/>
      <c r="C1331" s="196"/>
      <c r="D1331" s="196"/>
      <c r="E1331" s="196"/>
      <c r="F1331" s="196"/>
      <c r="G1331" s="196"/>
      <c r="H1331" s="196"/>
      <c r="I1331" s="196"/>
      <c r="J1331" s="197"/>
      <c r="K1331" s="198"/>
    </row>
    <row r="1332" spans="2:11" x14ac:dyDescent="0.25">
      <c r="B1332" s="196"/>
      <c r="C1332" s="196"/>
      <c r="D1332" s="196"/>
      <c r="E1332" s="196"/>
      <c r="F1332" s="196"/>
      <c r="G1332" s="196"/>
      <c r="H1332" s="196"/>
      <c r="I1332" s="196"/>
      <c r="J1332" s="197"/>
      <c r="K1332" s="198"/>
    </row>
    <row r="1333" spans="2:11" x14ac:dyDescent="0.25">
      <c r="B1333" s="196"/>
      <c r="C1333" s="196"/>
      <c r="D1333" s="196"/>
      <c r="E1333" s="196"/>
      <c r="F1333" s="196"/>
      <c r="G1333" s="196"/>
      <c r="H1333" s="196"/>
      <c r="I1333" s="196"/>
      <c r="J1333" s="197"/>
      <c r="K1333" s="198"/>
    </row>
    <row r="1334" spans="2:11" x14ac:dyDescent="0.25">
      <c r="B1334" s="196"/>
      <c r="C1334" s="196"/>
      <c r="D1334" s="196"/>
      <c r="E1334" s="196"/>
      <c r="F1334" s="196"/>
      <c r="G1334" s="196"/>
      <c r="H1334" s="196"/>
      <c r="I1334" s="196"/>
      <c r="J1334" s="197"/>
      <c r="K1334" s="198"/>
    </row>
    <row r="1335" spans="2:11" x14ac:dyDescent="0.25">
      <c r="B1335" s="196"/>
      <c r="C1335" s="196"/>
      <c r="D1335" s="196"/>
      <c r="E1335" s="196"/>
      <c r="F1335" s="196"/>
      <c r="G1335" s="196"/>
      <c r="H1335" s="196"/>
      <c r="I1335" s="196"/>
      <c r="J1335" s="197"/>
      <c r="K1335" s="198"/>
    </row>
    <row r="1336" spans="2:11" x14ac:dyDescent="0.25">
      <c r="B1336" s="196"/>
      <c r="C1336" s="196"/>
      <c r="D1336" s="196"/>
      <c r="E1336" s="196"/>
      <c r="F1336" s="196"/>
      <c r="G1336" s="196"/>
      <c r="H1336" s="196"/>
      <c r="I1336" s="196"/>
      <c r="J1336" s="197"/>
      <c r="K1336" s="198"/>
    </row>
    <row r="1337" spans="2:11" x14ac:dyDescent="0.25">
      <c r="B1337" s="196"/>
      <c r="C1337" s="196"/>
      <c r="D1337" s="196"/>
      <c r="E1337" s="196"/>
      <c r="F1337" s="196"/>
      <c r="G1337" s="196"/>
      <c r="H1337" s="196"/>
      <c r="I1337" s="196"/>
      <c r="J1337" s="197"/>
      <c r="K1337" s="198"/>
    </row>
    <row r="1338" spans="2:11" x14ac:dyDescent="0.25">
      <c r="B1338" s="196"/>
      <c r="C1338" s="196"/>
      <c r="D1338" s="196"/>
      <c r="E1338" s="196"/>
      <c r="F1338" s="196"/>
      <c r="G1338" s="196"/>
      <c r="H1338" s="196"/>
      <c r="I1338" s="196"/>
      <c r="J1338" s="197"/>
      <c r="K1338" s="198"/>
    </row>
    <row r="1339" spans="2:11" x14ac:dyDescent="0.25">
      <c r="B1339" s="196"/>
      <c r="C1339" s="196"/>
      <c r="D1339" s="196"/>
      <c r="E1339" s="196"/>
      <c r="F1339" s="196"/>
      <c r="G1339" s="196"/>
      <c r="H1339" s="196"/>
      <c r="I1339" s="196"/>
      <c r="J1339" s="197"/>
      <c r="K1339" s="198"/>
    </row>
    <row r="1340" spans="2:11" x14ac:dyDescent="0.25">
      <c r="B1340" s="196"/>
      <c r="C1340" s="196"/>
      <c r="D1340" s="196"/>
      <c r="E1340" s="196"/>
      <c r="F1340" s="196"/>
      <c r="G1340" s="196"/>
      <c r="H1340" s="196"/>
      <c r="I1340" s="196"/>
      <c r="J1340" s="197"/>
      <c r="K1340" s="198"/>
    </row>
    <row r="1341" spans="2:11" x14ac:dyDescent="0.25">
      <c r="B1341" s="196"/>
      <c r="C1341" s="196"/>
      <c r="D1341" s="196"/>
      <c r="E1341" s="196"/>
      <c r="F1341" s="196"/>
      <c r="G1341" s="196"/>
      <c r="H1341" s="196"/>
      <c r="I1341" s="196"/>
      <c r="J1341" s="197"/>
      <c r="K1341" s="198"/>
    </row>
    <row r="1342" spans="2:11" x14ac:dyDescent="0.25">
      <c r="B1342" s="196"/>
      <c r="C1342" s="196"/>
      <c r="D1342" s="196"/>
      <c r="E1342" s="196"/>
      <c r="F1342" s="196"/>
      <c r="G1342" s="196"/>
      <c r="H1342" s="196"/>
      <c r="I1342" s="196"/>
      <c r="J1342" s="197"/>
      <c r="K1342" s="198"/>
    </row>
    <row r="1343" spans="2:11" x14ac:dyDescent="0.25">
      <c r="B1343" s="196"/>
      <c r="C1343" s="196"/>
      <c r="D1343" s="196"/>
      <c r="E1343" s="196"/>
      <c r="F1343" s="196"/>
      <c r="G1343" s="196"/>
      <c r="H1343" s="196"/>
      <c r="I1343" s="196"/>
      <c r="J1343" s="197"/>
      <c r="K1343" s="198"/>
    </row>
    <row r="1344" spans="2:11" x14ac:dyDescent="0.25">
      <c r="B1344" s="196"/>
      <c r="C1344" s="196"/>
      <c r="D1344" s="196"/>
      <c r="E1344" s="196"/>
      <c r="F1344" s="196"/>
      <c r="G1344" s="196"/>
      <c r="H1344" s="196"/>
      <c r="I1344" s="196"/>
      <c r="J1344" s="197"/>
      <c r="K1344" s="198"/>
    </row>
    <row r="1345" spans="2:11" x14ac:dyDescent="0.25">
      <c r="B1345" s="196"/>
      <c r="C1345" s="196"/>
      <c r="D1345" s="196"/>
      <c r="E1345" s="196"/>
      <c r="F1345" s="196"/>
      <c r="G1345" s="196"/>
      <c r="H1345" s="196"/>
      <c r="I1345" s="196"/>
      <c r="J1345" s="197"/>
      <c r="K1345" s="198"/>
    </row>
    <row r="1346" spans="2:11" x14ac:dyDescent="0.25">
      <c r="B1346" s="196"/>
      <c r="C1346" s="196"/>
      <c r="D1346" s="196"/>
      <c r="E1346" s="196"/>
      <c r="F1346" s="196"/>
      <c r="G1346" s="196"/>
      <c r="H1346" s="196"/>
      <c r="I1346" s="196"/>
      <c r="J1346" s="197"/>
      <c r="K1346" s="198"/>
    </row>
    <row r="1347" spans="2:11" x14ac:dyDescent="0.25">
      <c r="B1347" s="196"/>
      <c r="C1347" s="196"/>
      <c r="D1347" s="196"/>
      <c r="E1347" s="196"/>
      <c r="F1347" s="196"/>
      <c r="G1347" s="196"/>
      <c r="H1347" s="196"/>
      <c r="I1347" s="196"/>
      <c r="J1347" s="197"/>
      <c r="K1347" s="198"/>
    </row>
    <row r="1348" spans="2:11" x14ac:dyDescent="0.25">
      <c r="B1348" s="196"/>
      <c r="C1348" s="196"/>
      <c r="D1348" s="196"/>
      <c r="E1348" s="196"/>
      <c r="F1348" s="196"/>
      <c r="G1348" s="196"/>
      <c r="H1348" s="196"/>
      <c r="I1348" s="196"/>
      <c r="J1348" s="197"/>
      <c r="K1348" s="198"/>
    </row>
    <row r="1349" spans="2:11" x14ac:dyDescent="0.25">
      <c r="B1349" s="196"/>
      <c r="C1349" s="196"/>
      <c r="D1349" s="196"/>
      <c r="E1349" s="196"/>
      <c r="F1349" s="196"/>
      <c r="G1349" s="196"/>
      <c r="H1349" s="196"/>
      <c r="I1349" s="196"/>
      <c r="J1349" s="197"/>
      <c r="K1349" s="198"/>
    </row>
    <row r="1350" spans="2:11" x14ac:dyDescent="0.25">
      <c r="B1350" s="196"/>
      <c r="C1350" s="196"/>
      <c r="D1350" s="196"/>
      <c r="E1350" s="196"/>
      <c r="F1350" s="196"/>
      <c r="G1350" s="196"/>
      <c r="H1350" s="196"/>
      <c r="I1350" s="196"/>
      <c r="J1350" s="197"/>
      <c r="K1350" s="198"/>
    </row>
    <row r="1351" spans="2:11" x14ac:dyDescent="0.25">
      <c r="B1351" s="196"/>
      <c r="C1351" s="196"/>
      <c r="D1351" s="196"/>
      <c r="E1351" s="196"/>
      <c r="F1351" s="196"/>
      <c r="G1351" s="196"/>
      <c r="H1351" s="196"/>
      <c r="I1351" s="196"/>
      <c r="J1351" s="197"/>
      <c r="K1351" s="198"/>
    </row>
    <row r="1352" spans="2:11" x14ac:dyDescent="0.25">
      <c r="B1352" s="196"/>
      <c r="C1352" s="196"/>
      <c r="D1352" s="196"/>
      <c r="E1352" s="196"/>
      <c r="F1352" s="196"/>
      <c r="G1352" s="196"/>
      <c r="H1352" s="196"/>
      <c r="I1352" s="196"/>
      <c r="J1352" s="197"/>
      <c r="K1352" s="198"/>
    </row>
    <row r="1353" spans="2:11" x14ac:dyDescent="0.25">
      <c r="B1353" s="196"/>
      <c r="C1353" s="196"/>
      <c r="D1353" s="196"/>
      <c r="E1353" s="196"/>
      <c r="F1353" s="196"/>
      <c r="G1353" s="196"/>
      <c r="H1353" s="196"/>
      <c r="I1353" s="196"/>
      <c r="J1353" s="197"/>
      <c r="K1353" s="198"/>
    </row>
    <row r="1354" spans="2:11" x14ac:dyDescent="0.25">
      <c r="B1354" s="196"/>
      <c r="C1354" s="196"/>
      <c r="D1354" s="196"/>
      <c r="E1354" s="196"/>
      <c r="F1354" s="196"/>
      <c r="G1354" s="196"/>
      <c r="H1354" s="196"/>
      <c r="I1354" s="196"/>
      <c r="J1354" s="197"/>
      <c r="K1354" s="198"/>
    </row>
    <row r="1355" spans="2:11" x14ac:dyDescent="0.25">
      <c r="B1355" s="196"/>
      <c r="C1355" s="196"/>
      <c r="D1355" s="196"/>
      <c r="E1355" s="196"/>
      <c r="F1355" s="196"/>
      <c r="G1355" s="196"/>
      <c r="H1355" s="196"/>
      <c r="I1355" s="196"/>
      <c r="J1355" s="197"/>
      <c r="K1355" s="198"/>
    </row>
    <row r="1356" spans="2:11" x14ac:dyDescent="0.25">
      <c r="B1356" s="196"/>
      <c r="C1356" s="196"/>
      <c r="D1356" s="196"/>
      <c r="E1356" s="196"/>
      <c r="F1356" s="196"/>
      <c r="G1356" s="196"/>
      <c r="H1356" s="196"/>
      <c r="I1356" s="196"/>
      <c r="J1356" s="197"/>
      <c r="K1356" s="198"/>
    </row>
    <row r="1357" spans="2:11" x14ac:dyDescent="0.25">
      <c r="B1357" s="196"/>
      <c r="C1357" s="196"/>
      <c r="D1357" s="196"/>
      <c r="E1357" s="196"/>
      <c r="F1357" s="196"/>
      <c r="G1357" s="196"/>
      <c r="H1357" s="196"/>
      <c r="I1357" s="196"/>
      <c r="J1357" s="197"/>
      <c r="K1357" s="198"/>
    </row>
    <row r="1358" spans="2:11" x14ac:dyDescent="0.25">
      <c r="B1358" s="196"/>
      <c r="C1358" s="196"/>
      <c r="D1358" s="196"/>
      <c r="E1358" s="196"/>
      <c r="F1358" s="196"/>
      <c r="G1358" s="196"/>
      <c r="H1358" s="196"/>
      <c r="I1358" s="196"/>
      <c r="J1358" s="197"/>
      <c r="K1358" s="198"/>
    </row>
    <row r="1359" spans="2:11" x14ac:dyDescent="0.25">
      <c r="B1359" s="196"/>
      <c r="C1359" s="196"/>
      <c r="D1359" s="196"/>
      <c r="E1359" s="196"/>
      <c r="F1359" s="196"/>
      <c r="G1359" s="196"/>
      <c r="H1359" s="196"/>
      <c r="I1359" s="196"/>
      <c r="J1359" s="197"/>
      <c r="K1359" s="198"/>
    </row>
    <row r="1360" spans="2:11" x14ac:dyDescent="0.25">
      <c r="B1360" s="196"/>
      <c r="C1360" s="196"/>
      <c r="D1360" s="196"/>
      <c r="E1360" s="196"/>
      <c r="F1360" s="196"/>
      <c r="G1360" s="196"/>
      <c r="H1360" s="196"/>
      <c r="I1360" s="196"/>
      <c r="J1360" s="197"/>
      <c r="K1360" s="198"/>
    </row>
    <row r="1361" spans="2:11" x14ac:dyDescent="0.25">
      <c r="B1361" s="196"/>
      <c r="C1361" s="196"/>
      <c r="D1361" s="196"/>
      <c r="E1361" s="196"/>
      <c r="F1361" s="196"/>
      <c r="G1361" s="196"/>
      <c r="H1361" s="196"/>
      <c r="I1361" s="196"/>
      <c r="J1361" s="197"/>
      <c r="K1361" s="198"/>
    </row>
    <row r="1362" spans="2:11" x14ac:dyDescent="0.25">
      <c r="B1362" s="196"/>
      <c r="C1362" s="196"/>
      <c r="D1362" s="196"/>
      <c r="E1362" s="196"/>
      <c r="F1362" s="196"/>
      <c r="G1362" s="196"/>
      <c r="H1362" s="196"/>
      <c r="I1362" s="196"/>
      <c r="J1362" s="197"/>
      <c r="K1362" s="198"/>
    </row>
    <row r="1363" spans="2:11" x14ac:dyDescent="0.25">
      <c r="B1363" s="196"/>
      <c r="C1363" s="196"/>
      <c r="D1363" s="196"/>
      <c r="E1363" s="196"/>
      <c r="F1363" s="196"/>
      <c r="G1363" s="196"/>
      <c r="H1363" s="196"/>
      <c r="I1363" s="196"/>
      <c r="J1363" s="197"/>
      <c r="K1363" s="198"/>
    </row>
    <row r="1364" spans="2:11" x14ac:dyDescent="0.25">
      <c r="B1364" s="196"/>
      <c r="C1364" s="196"/>
      <c r="D1364" s="196"/>
      <c r="E1364" s="196"/>
      <c r="F1364" s="196"/>
      <c r="G1364" s="196"/>
      <c r="H1364" s="196"/>
      <c r="I1364" s="196"/>
      <c r="J1364" s="197"/>
      <c r="K1364" s="198"/>
    </row>
    <row r="1365" spans="2:11" x14ac:dyDescent="0.25">
      <c r="B1365" s="196"/>
      <c r="C1365" s="196"/>
      <c r="D1365" s="196"/>
      <c r="E1365" s="196"/>
      <c r="F1365" s="196"/>
      <c r="G1365" s="196"/>
      <c r="H1365" s="196"/>
      <c r="I1365" s="196"/>
      <c r="J1365" s="197"/>
      <c r="K1365" s="198"/>
    </row>
    <row r="1366" spans="2:11" x14ac:dyDescent="0.25">
      <c r="B1366" s="196"/>
      <c r="C1366" s="196"/>
      <c r="D1366" s="196"/>
      <c r="E1366" s="196"/>
      <c r="F1366" s="196"/>
      <c r="G1366" s="196"/>
      <c r="H1366" s="196"/>
      <c r="I1366" s="196"/>
      <c r="J1366" s="197"/>
      <c r="K1366" s="198"/>
    </row>
    <row r="1367" spans="2:11" x14ac:dyDescent="0.25">
      <c r="B1367" s="196"/>
      <c r="C1367" s="196"/>
      <c r="D1367" s="196"/>
      <c r="E1367" s="196"/>
      <c r="F1367" s="196"/>
      <c r="G1367" s="196"/>
      <c r="H1367" s="196"/>
      <c r="I1367" s="196"/>
      <c r="J1367" s="197"/>
      <c r="K1367" s="198"/>
    </row>
    <row r="1368" spans="2:11" x14ac:dyDescent="0.25">
      <c r="B1368" s="196"/>
      <c r="C1368" s="196"/>
      <c r="D1368" s="196"/>
      <c r="E1368" s="196"/>
      <c r="F1368" s="196"/>
      <c r="G1368" s="196"/>
      <c r="H1368" s="196"/>
      <c r="I1368" s="196"/>
      <c r="J1368" s="197"/>
      <c r="K1368" s="198"/>
    </row>
    <row r="1369" spans="2:11" x14ac:dyDescent="0.25">
      <c r="B1369" s="196"/>
      <c r="C1369" s="196"/>
      <c r="D1369" s="196"/>
      <c r="E1369" s="196"/>
      <c r="F1369" s="196"/>
      <c r="G1369" s="196"/>
      <c r="H1369" s="196"/>
      <c r="I1369" s="196"/>
      <c r="J1369" s="197"/>
      <c r="K1369" s="198"/>
    </row>
    <row r="1370" spans="2:11" x14ac:dyDescent="0.25">
      <c r="B1370" s="196"/>
      <c r="C1370" s="196"/>
      <c r="D1370" s="196"/>
      <c r="E1370" s="196"/>
      <c r="F1370" s="196"/>
      <c r="G1370" s="196"/>
      <c r="H1370" s="196"/>
      <c r="I1370" s="196"/>
      <c r="J1370" s="197"/>
      <c r="K1370" s="198"/>
    </row>
    <row r="1371" spans="2:11" x14ac:dyDescent="0.25">
      <c r="B1371" s="196"/>
      <c r="C1371" s="196"/>
      <c r="D1371" s="196"/>
      <c r="E1371" s="196"/>
      <c r="F1371" s="196"/>
      <c r="G1371" s="196"/>
      <c r="H1371" s="196"/>
      <c r="I1371" s="196"/>
      <c r="J1371" s="197"/>
      <c r="K1371" s="198"/>
    </row>
    <row r="1372" spans="2:11" x14ac:dyDescent="0.25">
      <c r="B1372" s="196"/>
      <c r="C1372" s="196"/>
      <c r="D1372" s="196"/>
      <c r="E1372" s="196"/>
      <c r="F1372" s="196"/>
      <c r="G1372" s="196"/>
      <c r="H1372" s="196"/>
      <c r="I1372" s="196"/>
      <c r="J1372" s="197"/>
      <c r="K1372" s="198"/>
    </row>
    <row r="1373" spans="2:11" x14ac:dyDescent="0.25">
      <c r="B1373" s="196"/>
      <c r="C1373" s="196"/>
      <c r="D1373" s="196"/>
      <c r="E1373" s="196"/>
      <c r="F1373" s="196"/>
      <c r="G1373" s="196"/>
      <c r="H1373" s="196"/>
      <c r="I1373" s="196"/>
      <c r="J1373" s="197"/>
      <c r="K1373" s="198"/>
    </row>
    <row r="1374" spans="2:11" x14ac:dyDescent="0.25">
      <c r="B1374" s="196"/>
      <c r="C1374" s="196"/>
      <c r="D1374" s="196"/>
      <c r="E1374" s="196"/>
      <c r="F1374" s="196"/>
      <c r="G1374" s="196"/>
      <c r="H1374" s="196"/>
      <c r="I1374" s="196"/>
      <c r="J1374" s="197"/>
      <c r="K1374" s="198"/>
    </row>
    <row r="1375" spans="2:11" x14ac:dyDescent="0.25">
      <c r="B1375" s="196"/>
      <c r="C1375" s="196"/>
      <c r="D1375" s="196"/>
      <c r="E1375" s="196"/>
      <c r="F1375" s="196"/>
      <c r="G1375" s="196"/>
      <c r="H1375" s="196"/>
      <c r="I1375" s="196"/>
      <c r="J1375" s="197"/>
      <c r="K1375" s="198"/>
    </row>
    <row r="1376" spans="2:11" x14ac:dyDescent="0.25">
      <c r="B1376" s="196"/>
      <c r="C1376" s="196"/>
      <c r="D1376" s="196"/>
      <c r="E1376" s="196"/>
      <c r="F1376" s="196"/>
      <c r="G1376" s="196"/>
      <c r="H1376" s="196"/>
      <c r="I1376" s="196"/>
      <c r="J1376" s="197"/>
      <c r="K1376" s="198"/>
    </row>
    <row r="1377" spans="2:11" x14ac:dyDescent="0.25">
      <c r="B1377" s="196"/>
      <c r="C1377" s="196"/>
      <c r="D1377" s="196"/>
      <c r="E1377" s="196"/>
      <c r="F1377" s="196"/>
      <c r="G1377" s="196"/>
      <c r="H1377" s="196"/>
      <c r="I1377" s="196"/>
      <c r="J1377" s="197"/>
      <c r="K1377" s="198"/>
    </row>
    <row r="1378" spans="2:11" x14ac:dyDescent="0.25">
      <c r="B1378" s="196"/>
      <c r="C1378" s="196"/>
      <c r="D1378" s="196"/>
      <c r="E1378" s="196"/>
      <c r="F1378" s="196"/>
      <c r="G1378" s="196"/>
      <c r="H1378" s="196"/>
      <c r="I1378" s="196"/>
      <c r="J1378" s="197"/>
      <c r="K1378" s="198"/>
    </row>
    <row r="1379" spans="2:11" x14ac:dyDescent="0.25">
      <c r="B1379" s="196"/>
      <c r="C1379" s="196"/>
      <c r="D1379" s="196"/>
      <c r="E1379" s="196"/>
      <c r="F1379" s="196"/>
      <c r="G1379" s="196"/>
      <c r="H1379" s="196"/>
      <c r="I1379" s="196"/>
      <c r="J1379" s="197"/>
      <c r="K1379" s="198"/>
    </row>
    <row r="1380" spans="2:11" x14ac:dyDescent="0.25">
      <c r="B1380" s="196"/>
      <c r="C1380" s="196"/>
      <c r="D1380" s="196"/>
      <c r="E1380" s="196"/>
      <c r="F1380" s="196"/>
      <c r="G1380" s="196"/>
      <c r="H1380" s="196"/>
      <c r="I1380" s="196"/>
      <c r="J1380" s="197"/>
      <c r="K1380" s="198"/>
    </row>
    <row r="1381" spans="2:11" x14ac:dyDescent="0.25">
      <c r="B1381" s="196"/>
      <c r="C1381" s="196"/>
      <c r="D1381" s="196"/>
      <c r="E1381" s="196"/>
      <c r="F1381" s="196"/>
      <c r="G1381" s="196"/>
      <c r="H1381" s="196"/>
      <c r="I1381" s="196"/>
      <c r="J1381" s="197"/>
      <c r="K1381" s="198"/>
    </row>
    <row r="1382" spans="2:11" x14ac:dyDescent="0.25">
      <c r="B1382" s="196"/>
      <c r="C1382" s="196"/>
      <c r="D1382" s="196"/>
      <c r="E1382" s="196"/>
      <c r="F1382" s="196"/>
      <c r="G1382" s="196"/>
      <c r="H1382" s="196"/>
      <c r="I1382" s="196"/>
      <c r="J1382" s="197"/>
      <c r="K1382" s="198"/>
    </row>
    <row r="1383" spans="2:11" x14ac:dyDescent="0.25">
      <c r="B1383" s="196"/>
      <c r="C1383" s="196"/>
      <c r="D1383" s="196"/>
      <c r="E1383" s="196"/>
      <c r="F1383" s="196"/>
      <c r="G1383" s="196"/>
      <c r="H1383" s="196"/>
      <c r="I1383" s="196"/>
      <c r="J1383" s="197"/>
      <c r="K1383" s="198"/>
    </row>
    <row r="1384" spans="2:11" x14ac:dyDescent="0.25">
      <c r="B1384" s="196"/>
      <c r="C1384" s="196"/>
      <c r="D1384" s="196"/>
      <c r="E1384" s="196"/>
      <c r="F1384" s="196"/>
      <c r="G1384" s="196"/>
      <c r="H1384" s="196"/>
      <c r="I1384" s="196"/>
      <c r="J1384" s="197"/>
      <c r="K1384" s="198"/>
    </row>
    <row r="1385" spans="2:11" x14ac:dyDescent="0.25">
      <c r="B1385" s="196"/>
      <c r="C1385" s="196"/>
      <c r="D1385" s="196"/>
      <c r="E1385" s="196"/>
      <c r="F1385" s="196"/>
      <c r="G1385" s="196"/>
      <c r="H1385" s="196"/>
      <c r="I1385" s="196"/>
      <c r="J1385" s="197"/>
      <c r="K1385" s="198"/>
    </row>
    <row r="1386" spans="2:11" x14ac:dyDescent="0.25">
      <c r="B1386" s="196"/>
      <c r="C1386" s="196"/>
      <c r="D1386" s="196"/>
      <c r="E1386" s="196"/>
      <c r="F1386" s="196"/>
      <c r="G1386" s="196"/>
      <c r="H1386" s="196"/>
      <c r="I1386" s="196"/>
      <c r="J1386" s="197"/>
      <c r="K1386" s="198"/>
    </row>
    <row r="1387" spans="2:11" x14ac:dyDescent="0.25">
      <c r="B1387" s="196"/>
      <c r="C1387" s="196"/>
      <c r="D1387" s="196"/>
      <c r="E1387" s="196"/>
      <c r="F1387" s="196"/>
      <c r="G1387" s="196"/>
      <c r="H1387" s="196"/>
      <c r="I1387" s="196"/>
      <c r="J1387" s="197"/>
      <c r="K1387" s="198"/>
    </row>
    <row r="1388" spans="2:11" x14ac:dyDescent="0.25">
      <c r="B1388" s="196"/>
      <c r="C1388" s="196"/>
      <c r="D1388" s="196"/>
      <c r="E1388" s="196"/>
      <c r="F1388" s="196"/>
      <c r="G1388" s="196"/>
      <c r="H1388" s="196"/>
      <c r="I1388" s="196"/>
      <c r="J1388" s="197"/>
      <c r="K1388" s="198"/>
    </row>
    <row r="1389" spans="2:11" x14ac:dyDescent="0.25">
      <c r="B1389" s="196"/>
      <c r="C1389" s="196"/>
      <c r="D1389" s="196"/>
      <c r="E1389" s="196"/>
      <c r="F1389" s="196"/>
      <c r="G1389" s="196"/>
      <c r="H1389" s="196"/>
      <c r="I1389" s="196"/>
      <c r="J1389" s="197"/>
      <c r="K1389" s="198"/>
    </row>
    <row r="1390" spans="2:11" x14ac:dyDescent="0.25">
      <c r="B1390" s="196"/>
      <c r="C1390" s="196"/>
      <c r="D1390" s="196"/>
      <c r="E1390" s="196"/>
      <c r="F1390" s="196"/>
      <c r="G1390" s="196"/>
      <c r="H1390" s="196"/>
      <c r="I1390" s="196"/>
      <c r="J1390" s="197"/>
      <c r="K1390" s="198"/>
    </row>
    <row r="1391" spans="2:11" x14ac:dyDescent="0.25">
      <c r="B1391" s="196"/>
      <c r="C1391" s="196"/>
      <c r="D1391" s="196"/>
      <c r="E1391" s="196"/>
      <c r="F1391" s="196"/>
      <c r="G1391" s="196"/>
      <c r="H1391" s="196"/>
      <c r="I1391" s="196"/>
      <c r="J1391" s="197"/>
      <c r="K1391" s="198"/>
    </row>
    <row r="1392" spans="2:11" x14ac:dyDescent="0.25">
      <c r="B1392" s="196"/>
      <c r="C1392" s="196"/>
      <c r="D1392" s="196"/>
      <c r="E1392" s="196"/>
      <c r="F1392" s="196"/>
      <c r="G1392" s="196"/>
      <c r="H1392" s="196"/>
      <c r="I1392" s="196"/>
      <c r="J1392" s="197"/>
      <c r="K1392" s="198"/>
    </row>
    <row r="1393" spans="2:11" x14ac:dyDescent="0.25">
      <c r="B1393" s="196"/>
      <c r="C1393" s="196"/>
      <c r="D1393" s="196"/>
      <c r="E1393" s="196"/>
      <c r="F1393" s="196"/>
      <c r="G1393" s="196"/>
      <c r="H1393" s="196"/>
      <c r="I1393" s="196"/>
      <c r="J1393" s="197"/>
      <c r="K1393" s="198"/>
    </row>
    <row r="1394" spans="2:11" x14ac:dyDescent="0.25">
      <c r="B1394" s="196"/>
      <c r="C1394" s="196"/>
      <c r="D1394" s="196"/>
      <c r="E1394" s="196"/>
      <c r="F1394" s="196"/>
      <c r="G1394" s="196"/>
      <c r="H1394" s="196"/>
      <c r="I1394" s="196"/>
      <c r="J1394" s="197"/>
      <c r="K1394" s="198"/>
    </row>
    <row r="1395" spans="2:11" x14ac:dyDescent="0.25">
      <c r="B1395" s="196"/>
      <c r="C1395" s="196"/>
      <c r="D1395" s="196"/>
      <c r="E1395" s="196"/>
      <c r="F1395" s="196"/>
      <c r="G1395" s="196"/>
      <c r="H1395" s="196"/>
      <c r="I1395" s="196"/>
      <c r="J1395" s="197"/>
      <c r="K1395" s="198"/>
    </row>
    <row r="1396" spans="2:11" x14ac:dyDescent="0.25">
      <c r="B1396" s="196"/>
      <c r="C1396" s="196"/>
      <c r="D1396" s="196"/>
      <c r="E1396" s="196"/>
      <c r="F1396" s="196"/>
      <c r="G1396" s="196"/>
      <c r="H1396" s="196"/>
      <c r="I1396" s="196"/>
      <c r="J1396" s="197"/>
      <c r="K1396" s="198"/>
    </row>
    <row r="1397" spans="2:11" x14ac:dyDescent="0.25">
      <c r="B1397" s="196"/>
      <c r="C1397" s="196"/>
      <c r="D1397" s="196"/>
      <c r="E1397" s="196"/>
      <c r="F1397" s="196"/>
      <c r="G1397" s="196"/>
      <c r="H1397" s="196"/>
      <c r="I1397" s="196"/>
      <c r="J1397" s="197"/>
      <c r="K1397" s="198"/>
    </row>
    <row r="1398" spans="2:11" x14ac:dyDescent="0.25">
      <c r="B1398" s="196"/>
      <c r="C1398" s="196"/>
      <c r="D1398" s="196"/>
      <c r="E1398" s="196"/>
      <c r="F1398" s="196"/>
      <c r="G1398" s="196"/>
      <c r="H1398" s="196"/>
      <c r="I1398" s="196"/>
      <c r="J1398" s="197"/>
      <c r="K1398" s="198"/>
    </row>
    <row r="1399" spans="2:11" x14ac:dyDescent="0.25">
      <c r="B1399" s="196"/>
      <c r="C1399" s="196"/>
      <c r="D1399" s="196"/>
      <c r="E1399" s="196"/>
      <c r="F1399" s="196"/>
      <c r="G1399" s="196"/>
      <c r="H1399" s="196"/>
      <c r="I1399" s="196"/>
      <c r="J1399" s="197"/>
      <c r="K1399" s="198"/>
    </row>
    <row r="1400" spans="2:11" x14ac:dyDescent="0.25">
      <c r="B1400" s="196"/>
      <c r="C1400" s="196"/>
      <c r="D1400" s="196"/>
      <c r="E1400" s="196"/>
      <c r="F1400" s="196"/>
      <c r="G1400" s="196"/>
      <c r="H1400" s="196"/>
      <c r="I1400" s="196"/>
      <c r="J1400" s="197"/>
      <c r="K1400" s="198"/>
    </row>
    <row r="1401" spans="2:11" x14ac:dyDescent="0.25">
      <c r="B1401" s="196"/>
      <c r="C1401" s="196"/>
      <c r="D1401" s="196"/>
      <c r="E1401" s="196"/>
      <c r="F1401" s="196"/>
      <c r="G1401" s="196"/>
      <c r="H1401" s="196"/>
      <c r="I1401" s="196"/>
      <c r="J1401" s="197"/>
      <c r="K1401" s="198"/>
    </row>
    <row r="1402" spans="2:11" x14ac:dyDescent="0.25">
      <c r="B1402" s="196"/>
      <c r="C1402" s="196"/>
      <c r="D1402" s="196"/>
      <c r="E1402" s="196"/>
      <c r="F1402" s="196"/>
      <c r="G1402" s="196"/>
      <c r="H1402" s="196"/>
      <c r="I1402" s="196"/>
      <c r="J1402" s="197"/>
      <c r="K1402" s="198"/>
    </row>
    <row r="1403" spans="2:11" x14ac:dyDescent="0.25">
      <c r="B1403" s="196"/>
      <c r="C1403" s="196"/>
      <c r="D1403" s="196"/>
      <c r="E1403" s="196"/>
      <c r="F1403" s="196"/>
      <c r="G1403" s="196"/>
      <c r="H1403" s="196"/>
      <c r="I1403" s="196"/>
      <c r="J1403" s="197"/>
      <c r="K1403" s="198"/>
    </row>
    <row r="1404" spans="2:11" x14ac:dyDescent="0.25">
      <c r="B1404" s="196"/>
      <c r="C1404" s="196"/>
      <c r="D1404" s="196"/>
      <c r="E1404" s="196"/>
      <c r="F1404" s="196"/>
      <c r="G1404" s="196"/>
      <c r="H1404" s="196"/>
      <c r="I1404" s="196"/>
      <c r="J1404" s="197"/>
      <c r="K1404" s="198"/>
    </row>
    <row r="1405" spans="2:11" x14ac:dyDescent="0.25">
      <c r="B1405" s="196"/>
      <c r="C1405" s="196"/>
      <c r="D1405" s="196"/>
      <c r="E1405" s="196"/>
      <c r="F1405" s="196"/>
      <c r="G1405" s="196"/>
      <c r="H1405" s="196"/>
      <c r="I1405" s="196"/>
      <c r="J1405" s="197"/>
      <c r="K1405" s="198"/>
    </row>
    <row r="1406" spans="2:11" x14ac:dyDescent="0.25">
      <c r="B1406" s="196"/>
      <c r="C1406" s="196"/>
      <c r="D1406" s="196"/>
      <c r="E1406" s="196"/>
      <c r="F1406" s="196"/>
      <c r="G1406" s="196"/>
      <c r="H1406" s="196"/>
      <c r="I1406" s="196"/>
      <c r="J1406" s="197"/>
      <c r="K1406" s="198"/>
    </row>
    <row r="1407" spans="2:11" x14ac:dyDescent="0.25">
      <c r="B1407" s="196"/>
      <c r="C1407" s="196"/>
      <c r="D1407" s="196"/>
      <c r="E1407" s="196"/>
      <c r="F1407" s="196"/>
      <c r="G1407" s="196"/>
      <c r="H1407" s="196"/>
      <c r="I1407" s="196"/>
      <c r="J1407" s="197"/>
      <c r="K1407" s="198"/>
    </row>
    <row r="1408" spans="2:11" x14ac:dyDescent="0.25">
      <c r="B1408" s="196"/>
      <c r="C1408" s="196"/>
      <c r="D1408" s="196"/>
      <c r="E1408" s="196"/>
      <c r="F1408" s="196"/>
      <c r="G1408" s="196"/>
      <c r="H1408" s="196"/>
      <c r="I1408" s="196"/>
      <c r="J1408" s="197"/>
      <c r="K1408" s="198"/>
    </row>
    <row r="1409" spans="2:11" x14ac:dyDescent="0.25">
      <c r="B1409" s="196"/>
      <c r="C1409" s="196"/>
      <c r="D1409" s="196"/>
      <c r="E1409" s="196"/>
      <c r="F1409" s="196"/>
      <c r="G1409" s="196"/>
      <c r="H1409" s="196"/>
      <c r="I1409" s="196"/>
      <c r="J1409" s="197"/>
      <c r="K1409" s="198"/>
    </row>
    <row r="1410" spans="2:11" x14ac:dyDescent="0.25">
      <c r="B1410" s="196"/>
      <c r="C1410" s="196"/>
      <c r="D1410" s="196"/>
      <c r="E1410" s="196"/>
      <c r="F1410" s="196"/>
      <c r="G1410" s="196"/>
      <c r="H1410" s="196"/>
      <c r="I1410" s="196"/>
      <c r="J1410" s="197"/>
      <c r="K1410" s="198"/>
    </row>
    <row r="1411" spans="2:11" x14ac:dyDescent="0.25">
      <c r="B1411" s="196"/>
      <c r="C1411" s="196"/>
      <c r="D1411" s="196"/>
      <c r="E1411" s="196"/>
      <c r="F1411" s="196"/>
      <c r="G1411" s="196"/>
      <c r="H1411" s="196"/>
      <c r="I1411" s="196"/>
      <c r="J1411" s="197"/>
      <c r="K1411" s="198"/>
    </row>
    <row r="1412" spans="2:11" x14ac:dyDescent="0.25">
      <c r="B1412" s="196"/>
      <c r="C1412" s="196"/>
      <c r="D1412" s="196"/>
      <c r="E1412" s="196"/>
      <c r="F1412" s="196"/>
      <c r="G1412" s="196"/>
      <c r="H1412" s="196"/>
      <c r="I1412" s="196"/>
      <c r="J1412" s="197"/>
      <c r="K1412" s="198"/>
    </row>
    <row r="1413" spans="2:11" x14ac:dyDescent="0.25">
      <c r="B1413" s="196"/>
      <c r="C1413" s="196"/>
      <c r="D1413" s="196"/>
      <c r="E1413" s="196"/>
      <c r="F1413" s="196"/>
      <c r="G1413" s="196"/>
      <c r="H1413" s="196"/>
      <c r="I1413" s="196"/>
      <c r="J1413" s="197"/>
      <c r="K1413" s="198"/>
    </row>
    <row r="1414" spans="2:11" x14ac:dyDescent="0.25">
      <c r="B1414" s="196"/>
      <c r="C1414" s="196"/>
      <c r="D1414" s="196"/>
      <c r="E1414" s="196"/>
      <c r="F1414" s="196"/>
      <c r="G1414" s="196"/>
      <c r="H1414" s="196"/>
      <c r="I1414" s="196"/>
      <c r="J1414" s="197"/>
      <c r="K1414" s="198"/>
    </row>
    <row r="1415" spans="2:11" x14ac:dyDescent="0.25">
      <c r="B1415" s="196"/>
      <c r="C1415" s="196"/>
      <c r="D1415" s="196"/>
      <c r="E1415" s="196"/>
      <c r="F1415" s="196"/>
      <c r="G1415" s="196"/>
      <c r="H1415" s="196"/>
      <c r="I1415" s="196"/>
      <c r="J1415" s="197"/>
      <c r="K1415" s="198"/>
    </row>
    <row r="1416" spans="2:11" x14ac:dyDescent="0.25">
      <c r="B1416" s="196"/>
      <c r="C1416" s="196"/>
      <c r="D1416" s="196"/>
      <c r="E1416" s="196"/>
      <c r="F1416" s="196"/>
      <c r="G1416" s="196"/>
      <c r="H1416" s="196"/>
      <c r="I1416" s="196"/>
      <c r="J1416" s="197"/>
      <c r="K1416" s="198"/>
    </row>
    <row r="1417" spans="2:11" x14ac:dyDescent="0.25">
      <c r="B1417" s="196"/>
      <c r="C1417" s="196"/>
      <c r="D1417" s="196"/>
      <c r="E1417" s="196"/>
      <c r="F1417" s="196"/>
      <c r="G1417" s="196"/>
      <c r="H1417" s="196"/>
      <c r="I1417" s="196"/>
      <c r="J1417" s="197"/>
      <c r="K1417" s="198"/>
    </row>
    <row r="1418" spans="2:11" x14ac:dyDescent="0.25">
      <c r="B1418" s="196"/>
      <c r="C1418" s="196"/>
      <c r="D1418" s="196"/>
      <c r="E1418" s="196"/>
      <c r="F1418" s="196"/>
      <c r="G1418" s="196"/>
      <c r="H1418" s="196"/>
      <c r="I1418" s="196"/>
      <c r="J1418" s="197"/>
      <c r="K1418" s="198"/>
    </row>
    <row r="1419" spans="2:11" x14ac:dyDescent="0.25">
      <c r="B1419" s="196"/>
      <c r="C1419" s="196"/>
      <c r="D1419" s="196"/>
      <c r="E1419" s="196"/>
      <c r="F1419" s="196"/>
      <c r="G1419" s="196"/>
      <c r="H1419" s="196"/>
      <c r="I1419" s="196"/>
      <c r="J1419" s="197"/>
      <c r="K1419" s="198"/>
    </row>
    <row r="1420" spans="2:11" x14ac:dyDescent="0.25">
      <c r="B1420" s="196"/>
      <c r="C1420" s="196"/>
      <c r="D1420" s="196"/>
      <c r="E1420" s="196"/>
      <c r="F1420" s="196"/>
      <c r="G1420" s="196"/>
      <c r="H1420" s="196"/>
      <c r="I1420" s="196"/>
      <c r="J1420" s="197"/>
      <c r="K1420" s="198"/>
    </row>
    <row r="1421" spans="2:11" x14ac:dyDescent="0.25">
      <c r="B1421" s="196"/>
      <c r="C1421" s="196"/>
      <c r="D1421" s="196"/>
      <c r="E1421" s="196"/>
      <c r="F1421" s="196"/>
      <c r="G1421" s="196"/>
      <c r="H1421" s="196"/>
      <c r="I1421" s="196"/>
      <c r="J1421" s="197"/>
      <c r="K1421" s="198"/>
    </row>
    <row r="1422" spans="2:11" x14ac:dyDescent="0.25">
      <c r="B1422" s="196"/>
      <c r="C1422" s="196"/>
      <c r="D1422" s="196"/>
      <c r="E1422" s="196"/>
      <c r="F1422" s="196"/>
      <c r="G1422" s="196"/>
      <c r="H1422" s="196"/>
      <c r="I1422" s="196"/>
      <c r="J1422" s="197"/>
      <c r="K1422" s="198"/>
    </row>
    <row r="1423" spans="2:11" x14ac:dyDescent="0.25">
      <c r="B1423" s="196"/>
      <c r="C1423" s="196"/>
      <c r="D1423" s="196"/>
      <c r="E1423" s="196"/>
      <c r="F1423" s="196"/>
      <c r="G1423" s="196"/>
      <c r="H1423" s="196"/>
      <c r="I1423" s="196"/>
      <c r="J1423" s="197"/>
      <c r="K1423" s="198"/>
    </row>
    <row r="1424" spans="2:11" x14ac:dyDescent="0.25">
      <c r="B1424" s="196"/>
      <c r="C1424" s="196"/>
      <c r="D1424" s="196"/>
      <c r="E1424" s="196"/>
      <c r="F1424" s="196"/>
      <c r="G1424" s="196"/>
      <c r="H1424" s="196"/>
      <c r="I1424" s="196"/>
      <c r="J1424" s="197"/>
      <c r="K1424" s="198"/>
    </row>
    <row r="1425" spans="2:11" x14ac:dyDescent="0.25">
      <c r="B1425" s="196"/>
      <c r="C1425" s="196"/>
      <c r="D1425" s="196"/>
      <c r="E1425" s="196"/>
      <c r="F1425" s="196"/>
      <c r="G1425" s="196"/>
      <c r="H1425" s="196"/>
      <c r="I1425" s="196"/>
      <c r="J1425" s="197"/>
      <c r="K1425" s="198"/>
    </row>
    <row r="1426" spans="2:11" x14ac:dyDescent="0.25">
      <c r="B1426" s="196"/>
      <c r="C1426" s="196"/>
      <c r="D1426" s="196"/>
      <c r="E1426" s="196"/>
      <c r="F1426" s="196"/>
      <c r="G1426" s="196"/>
      <c r="H1426" s="196"/>
      <c r="I1426" s="196"/>
      <c r="J1426" s="197"/>
      <c r="K1426" s="198"/>
    </row>
    <row r="1427" spans="2:11" x14ac:dyDescent="0.25">
      <c r="B1427" s="196"/>
      <c r="C1427" s="196"/>
      <c r="D1427" s="196"/>
      <c r="E1427" s="196"/>
      <c r="F1427" s="196"/>
      <c r="G1427" s="196"/>
      <c r="H1427" s="196"/>
      <c r="I1427" s="196"/>
      <c r="J1427" s="197"/>
      <c r="K1427" s="198"/>
    </row>
    <row r="1428" spans="2:11" x14ac:dyDescent="0.25">
      <c r="B1428" s="196"/>
      <c r="C1428" s="196"/>
      <c r="D1428" s="196"/>
      <c r="E1428" s="196"/>
      <c r="F1428" s="196"/>
      <c r="G1428" s="196"/>
      <c r="H1428" s="196"/>
      <c r="I1428" s="196"/>
      <c r="J1428" s="197"/>
      <c r="K1428" s="198"/>
    </row>
    <row r="1429" spans="2:11" x14ac:dyDescent="0.25">
      <c r="B1429" s="196"/>
      <c r="C1429" s="196"/>
      <c r="D1429" s="196"/>
      <c r="E1429" s="196"/>
      <c r="F1429" s="196"/>
      <c r="G1429" s="196"/>
      <c r="H1429" s="196"/>
      <c r="I1429" s="196"/>
      <c r="J1429" s="197"/>
      <c r="K1429" s="198"/>
    </row>
    <row r="1430" spans="2:11" x14ac:dyDescent="0.25">
      <c r="B1430" s="196"/>
      <c r="C1430" s="196"/>
      <c r="D1430" s="196"/>
      <c r="E1430" s="196"/>
      <c r="F1430" s="196"/>
      <c r="G1430" s="196"/>
      <c r="H1430" s="196"/>
      <c r="I1430" s="196"/>
      <c r="J1430" s="197"/>
      <c r="K1430" s="198"/>
    </row>
    <row r="1431" spans="2:11" x14ac:dyDescent="0.25">
      <c r="B1431" s="196"/>
      <c r="C1431" s="196"/>
      <c r="D1431" s="196"/>
      <c r="E1431" s="196"/>
      <c r="F1431" s="196"/>
      <c r="G1431" s="196"/>
      <c r="H1431" s="196"/>
      <c r="I1431" s="196"/>
      <c r="J1431" s="197"/>
      <c r="K1431" s="198"/>
    </row>
    <row r="1432" spans="2:11" x14ac:dyDescent="0.25">
      <c r="B1432" s="196"/>
      <c r="C1432" s="196"/>
      <c r="D1432" s="196"/>
      <c r="E1432" s="196"/>
      <c r="F1432" s="196"/>
      <c r="G1432" s="196"/>
      <c r="H1432" s="196"/>
      <c r="I1432" s="196"/>
      <c r="J1432" s="197"/>
      <c r="K1432" s="198"/>
    </row>
    <row r="1433" spans="2:11" x14ac:dyDescent="0.25">
      <c r="B1433" s="196"/>
      <c r="C1433" s="196"/>
      <c r="D1433" s="196"/>
      <c r="E1433" s="196"/>
      <c r="F1433" s="196"/>
      <c r="G1433" s="196"/>
      <c r="H1433" s="196"/>
      <c r="I1433" s="196"/>
      <c r="J1433" s="197"/>
      <c r="K1433" s="198"/>
    </row>
    <row r="1434" spans="2:11" x14ac:dyDescent="0.25">
      <c r="B1434" s="196"/>
      <c r="C1434" s="196"/>
      <c r="D1434" s="196"/>
      <c r="E1434" s="196"/>
      <c r="F1434" s="196"/>
      <c r="G1434" s="196"/>
      <c r="H1434" s="196"/>
      <c r="I1434" s="196"/>
      <c r="J1434" s="197"/>
      <c r="K1434" s="198"/>
    </row>
    <row r="1435" spans="2:11" x14ac:dyDescent="0.25">
      <c r="B1435" s="196"/>
      <c r="C1435" s="196"/>
      <c r="D1435" s="196"/>
      <c r="E1435" s="196"/>
      <c r="F1435" s="196"/>
      <c r="G1435" s="196"/>
      <c r="H1435" s="196"/>
      <c r="I1435" s="196"/>
      <c r="J1435" s="197"/>
      <c r="K1435" s="198"/>
    </row>
    <row r="1436" spans="2:11" x14ac:dyDescent="0.25">
      <c r="B1436" s="196"/>
      <c r="C1436" s="196"/>
      <c r="D1436" s="196"/>
      <c r="E1436" s="196"/>
      <c r="F1436" s="196"/>
      <c r="G1436" s="196"/>
      <c r="H1436" s="196"/>
      <c r="I1436" s="196"/>
      <c r="J1436" s="197"/>
      <c r="K1436" s="198"/>
    </row>
    <row r="1437" spans="2:11" x14ac:dyDescent="0.25">
      <c r="B1437" s="196"/>
      <c r="C1437" s="196"/>
      <c r="D1437" s="196"/>
      <c r="E1437" s="196"/>
      <c r="F1437" s="196"/>
      <c r="G1437" s="196"/>
      <c r="H1437" s="196"/>
      <c r="I1437" s="196"/>
      <c r="J1437" s="197"/>
      <c r="K1437" s="198"/>
    </row>
    <row r="1438" spans="2:11" x14ac:dyDescent="0.25">
      <c r="B1438" s="196"/>
      <c r="C1438" s="196"/>
      <c r="D1438" s="196"/>
      <c r="E1438" s="196"/>
      <c r="F1438" s="196"/>
      <c r="G1438" s="196"/>
      <c r="H1438" s="196"/>
      <c r="I1438" s="196"/>
      <c r="J1438" s="197"/>
      <c r="K1438" s="198"/>
    </row>
    <row r="1439" spans="2:11" x14ac:dyDescent="0.25">
      <c r="B1439" s="196"/>
      <c r="C1439" s="196"/>
      <c r="D1439" s="196"/>
      <c r="E1439" s="196"/>
      <c r="F1439" s="196"/>
      <c r="G1439" s="196"/>
      <c r="H1439" s="196"/>
      <c r="I1439" s="196"/>
      <c r="J1439" s="197"/>
      <c r="K1439" s="198"/>
    </row>
    <row r="1440" spans="2:11" x14ac:dyDescent="0.25">
      <c r="B1440" s="196"/>
      <c r="C1440" s="196"/>
      <c r="D1440" s="196"/>
      <c r="E1440" s="196"/>
      <c r="F1440" s="196"/>
      <c r="G1440" s="196"/>
      <c r="H1440" s="196"/>
      <c r="I1440" s="196"/>
      <c r="J1440" s="197"/>
      <c r="K1440" s="198"/>
    </row>
    <row r="1441" spans="2:11" x14ac:dyDescent="0.25">
      <c r="B1441" s="196"/>
      <c r="C1441" s="196"/>
      <c r="D1441" s="196"/>
      <c r="E1441" s="196"/>
      <c r="F1441" s="196"/>
      <c r="G1441" s="196"/>
      <c r="H1441" s="196"/>
      <c r="I1441" s="196"/>
      <c r="J1441" s="197"/>
      <c r="K1441" s="198"/>
    </row>
    <row r="1442" spans="2:11" x14ac:dyDescent="0.25">
      <c r="B1442" s="196"/>
      <c r="C1442" s="196"/>
      <c r="D1442" s="196"/>
      <c r="E1442" s="196"/>
      <c r="F1442" s="196"/>
      <c r="G1442" s="196"/>
      <c r="H1442" s="196"/>
      <c r="I1442" s="196"/>
      <c r="J1442" s="197"/>
      <c r="K1442" s="198"/>
    </row>
    <row r="1443" spans="2:11" x14ac:dyDescent="0.25">
      <c r="B1443" s="196"/>
      <c r="C1443" s="196"/>
      <c r="D1443" s="196"/>
      <c r="E1443" s="196"/>
      <c r="F1443" s="196"/>
      <c r="G1443" s="196"/>
      <c r="H1443" s="196"/>
      <c r="I1443" s="196"/>
      <c r="J1443" s="197"/>
      <c r="K1443" s="198"/>
    </row>
    <row r="1444" spans="2:11" x14ac:dyDescent="0.25">
      <c r="B1444" s="196"/>
      <c r="C1444" s="196"/>
      <c r="D1444" s="196"/>
      <c r="E1444" s="196"/>
      <c r="F1444" s="196"/>
      <c r="G1444" s="196"/>
      <c r="H1444" s="196"/>
      <c r="I1444" s="196"/>
      <c r="J1444" s="197"/>
      <c r="K1444" s="198"/>
    </row>
    <row r="1445" spans="2:11" x14ac:dyDescent="0.25">
      <c r="B1445" s="196"/>
      <c r="C1445" s="196"/>
      <c r="D1445" s="196"/>
      <c r="E1445" s="196"/>
      <c r="F1445" s="196"/>
      <c r="G1445" s="196"/>
      <c r="H1445" s="196"/>
      <c r="I1445" s="196"/>
      <c r="J1445" s="197"/>
      <c r="K1445" s="198"/>
    </row>
    <row r="1446" spans="2:11" x14ac:dyDescent="0.25">
      <c r="B1446" s="196"/>
      <c r="C1446" s="196"/>
      <c r="D1446" s="196"/>
      <c r="E1446" s="196"/>
      <c r="F1446" s="196"/>
      <c r="G1446" s="196"/>
      <c r="H1446" s="196"/>
      <c r="I1446" s="196"/>
      <c r="J1446" s="197"/>
      <c r="K1446" s="198"/>
    </row>
    <row r="1447" spans="2:11" x14ac:dyDescent="0.25">
      <c r="B1447" s="196"/>
      <c r="C1447" s="196"/>
      <c r="D1447" s="196"/>
      <c r="E1447" s="196"/>
      <c r="F1447" s="196"/>
      <c r="G1447" s="196"/>
      <c r="H1447" s="196"/>
      <c r="I1447" s="196"/>
      <c r="J1447" s="197"/>
      <c r="K1447" s="198"/>
    </row>
    <row r="1448" spans="2:11" x14ac:dyDescent="0.25">
      <c r="B1448" s="196"/>
      <c r="C1448" s="196"/>
      <c r="D1448" s="196"/>
      <c r="E1448" s="196"/>
      <c r="F1448" s="196"/>
      <c r="G1448" s="196"/>
      <c r="H1448" s="196"/>
      <c r="I1448" s="196"/>
      <c r="J1448" s="197"/>
      <c r="K1448" s="198"/>
    </row>
    <row r="1449" spans="2:11" x14ac:dyDescent="0.25">
      <c r="B1449" s="196"/>
      <c r="C1449" s="196"/>
      <c r="D1449" s="196"/>
      <c r="E1449" s="196"/>
      <c r="F1449" s="196"/>
      <c r="G1449" s="196"/>
      <c r="H1449" s="196"/>
      <c r="I1449" s="196"/>
      <c r="J1449" s="197"/>
      <c r="K1449" s="198"/>
    </row>
    <row r="1450" spans="2:11" x14ac:dyDescent="0.25">
      <c r="B1450" s="196"/>
      <c r="C1450" s="196"/>
      <c r="D1450" s="196"/>
      <c r="E1450" s="196"/>
      <c r="F1450" s="196"/>
      <c r="G1450" s="196"/>
      <c r="H1450" s="196"/>
      <c r="I1450" s="196"/>
      <c r="J1450" s="197"/>
      <c r="K1450" s="198"/>
    </row>
    <row r="1451" spans="2:11" x14ac:dyDescent="0.25">
      <c r="B1451" s="196"/>
      <c r="C1451" s="196"/>
      <c r="D1451" s="196"/>
      <c r="E1451" s="196"/>
      <c r="F1451" s="196"/>
      <c r="G1451" s="196"/>
      <c r="H1451" s="196"/>
      <c r="I1451" s="196"/>
      <c r="J1451" s="197"/>
      <c r="K1451" s="198"/>
    </row>
    <row r="1452" spans="2:11" x14ac:dyDescent="0.25">
      <c r="B1452" s="196"/>
      <c r="C1452" s="196"/>
      <c r="D1452" s="196"/>
      <c r="E1452" s="196"/>
      <c r="F1452" s="196"/>
      <c r="G1452" s="196"/>
      <c r="H1452" s="196"/>
      <c r="I1452" s="196"/>
      <c r="J1452" s="197"/>
      <c r="K1452" s="198"/>
    </row>
    <row r="1453" spans="2:11" x14ac:dyDescent="0.25">
      <c r="B1453" s="196"/>
      <c r="C1453" s="196"/>
      <c r="D1453" s="196"/>
      <c r="E1453" s="196"/>
      <c r="F1453" s="196"/>
      <c r="G1453" s="196"/>
      <c r="H1453" s="196"/>
      <c r="I1453" s="196"/>
      <c r="J1453" s="197"/>
      <c r="K1453" s="198"/>
    </row>
    <row r="1454" spans="2:11" x14ac:dyDescent="0.25">
      <c r="B1454" s="196"/>
      <c r="C1454" s="196"/>
      <c r="D1454" s="196"/>
      <c r="E1454" s="196"/>
      <c r="F1454" s="196"/>
      <c r="G1454" s="196"/>
      <c r="H1454" s="196"/>
      <c r="I1454" s="196"/>
      <c r="J1454" s="197"/>
      <c r="K1454" s="198"/>
    </row>
    <row r="1455" spans="2:11" x14ac:dyDescent="0.25">
      <c r="B1455" s="196"/>
      <c r="C1455" s="196"/>
      <c r="D1455" s="196"/>
      <c r="E1455" s="196"/>
      <c r="F1455" s="196"/>
      <c r="G1455" s="196"/>
      <c r="H1455" s="196"/>
      <c r="I1455" s="196"/>
      <c r="J1455" s="197"/>
      <c r="K1455" s="198"/>
    </row>
    <row r="1456" spans="2:11" x14ac:dyDescent="0.25">
      <c r="B1456" s="196"/>
      <c r="C1456" s="196"/>
      <c r="D1456" s="196"/>
      <c r="E1456" s="196"/>
      <c r="F1456" s="196"/>
      <c r="G1456" s="196"/>
      <c r="H1456" s="196"/>
      <c r="I1456" s="196"/>
      <c r="J1456" s="197"/>
      <c r="K1456" s="198"/>
    </row>
    <row r="1457" spans="2:11" x14ac:dyDescent="0.25">
      <c r="B1457" s="196"/>
      <c r="C1457" s="196"/>
      <c r="D1457" s="196"/>
      <c r="E1457" s="196"/>
      <c r="F1457" s="196"/>
      <c r="G1457" s="196"/>
      <c r="H1457" s="196"/>
      <c r="I1457" s="196"/>
      <c r="J1457" s="197"/>
      <c r="K1457" s="198"/>
    </row>
    <row r="1458" spans="2:11" x14ac:dyDescent="0.25">
      <c r="B1458" s="196"/>
      <c r="C1458" s="196"/>
      <c r="D1458" s="196"/>
      <c r="E1458" s="196"/>
      <c r="F1458" s="196"/>
      <c r="G1458" s="196"/>
      <c r="H1458" s="196"/>
      <c r="I1458" s="196"/>
      <c r="J1458" s="197"/>
      <c r="K1458" s="198"/>
    </row>
    <row r="1459" spans="2:11" x14ac:dyDescent="0.25">
      <c r="B1459" s="196"/>
      <c r="C1459" s="196"/>
      <c r="D1459" s="196"/>
      <c r="E1459" s="196"/>
      <c r="F1459" s="196"/>
      <c r="G1459" s="196"/>
      <c r="H1459" s="196"/>
      <c r="I1459" s="196"/>
      <c r="J1459" s="197"/>
      <c r="K1459" s="198"/>
    </row>
    <row r="1460" spans="2:11" x14ac:dyDescent="0.25">
      <c r="B1460" s="196"/>
      <c r="C1460" s="196"/>
      <c r="D1460" s="196"/>
      <c r="E1460" s="196"/>
      <c r="F1460" s="196"/>
      <c r="G1460" s="196"/>
      <c r="H1460" s="196"/>
      <c r="I1460" s="196"/>
      <c r="J1460" s="197"/>
      <c r="K1460" s="198"/>
    </row>
    <row r="1461" spans="2:11" x14ac:dyDescent="0.25">
      <c r="B1461" s="196"/>
      <c r="C1461" s="196"/>
      <c r="D1461" s="196"/>
      <c r="E1461" s="196"/>
      <c r="F1461" s="196"/>
      <c r="G1461" s="196"/>
      <c r="H1461" s="196"/>
      <c r="I1461" s="196"/>
      <c r="J1461" s="197"/>
      <c r="K1461" s="198"/>
    </row>
    <row r="1462" spans="2:11" x14ac:dyDescent="0.25">
      <c r="B1462" s="196"/>
      <c r="C1462" s="196"/>
      <c r="D1462" s="196"/>
      <c r="E1462" s="196"/>
      <c r="F1462" s="196"/>
      <c r="G1462" s="196"/>
      <c r="H1462" s="196"/>
      <c r="I1462" s="196"/>
      <c r="J1462" s="197"/>
      <c r="K1462" s="198"/>
    </row>
    <row r="1463" spans="2:11" x14ac:dyDescent="0.25">
      <c r="B1463" s="196"/>
      <c r="C1463" s="196"/>
      <c r="D1463" s="196"/>
      <c r="E1463" s="196"/>
      <c r="F1463" s="196"/>
      <c r="G1463" s="196"/>
      <c r="H1463" s="196"/>
      <c r="I1463" s="196"/>
      <c r="J1463" s="197"/>
      <c r="K1463" s="198"/>
    </row>
    <row r="1464" spans="2:11" x14ac:dyDescent="0.25">
      <c r="B1464" s="196"/>
      <c r="C1464" s="196"/>
      <c r="D1464" s="196"/>
      <c r="E1464" s="196"/>
      <c r="F1464" s="196"/>
      <c r="G1464" s="196"/>
      <c r="H1464" s="196"/>
      <c r="I1464" s="196"/>
      <c r="J1464" s="197"/>
      <c r="K1464" s="198"/>
    </row>
    <row r="1465" spans="2:11" x14ac:dyDescent="0.25">
      <c r="B1465" s="196"/>
      <c r="C1465" s="196"/>
      <c r="D1465" s="196"/>
      <c r="E1465" s="196"/>
      <c r="F1465" s="196"/>
      <c r="G1465" s="196"/>
      <c r="H1465" s="196"/>
      <c r="I1465" s="196"/>
      <c r="J1465" s="197"/>
      <c r="K1465" s="198"/>
    </row>
    <row r="1466" spans="2:11" x14ac:dyDescent="0.25">
      <c r="B1466" s="196"/>
      <c r="C1466" s="196"/>
      <c r="D1466" s="196"/>
      <c r="E1466" s="196"/>
      <c r="F1466" s="196"/>
      <c r="G1466" s="196"/>
      <c r="H1466" s="196"/>
      <c r="I1466" s="196"/>
      <c r="J1466" s="197"/>
      <c r="K1466" s="198"/>
    </row>
    <row r="1467" spans="2:11" x14ac:dyDescent="0.25">
      <c r="B1467" s="196"/>
      <c r="C1467" s="196"/>
      <c r="D1467" s="196"/>
      <c r="E1467" s="196"/>
      <c r="F1467" s="196"/>
      <c r="G1467" s="196"/>
      <c r="H1467" s="196"/>
      <c r="I1467" s="196"/>
      <c r="J1467" s="197"/>
      <c r="K1467" s="198"/>
    </row>
    <row r="1468" spans="2:11" x14ac:dyDescent="0.25">
      <c r="B1468" s="196"/>
      <c r="C1468" s="196"/>
      <c r="D1468" s="196"/>
      <c r="E1468" s="196"/>
      <c r="F1468" s="196"/>
      <c r="G1468" s="196"/>
      <c r="H1468" s="196"/>
      <c r="I1468" s="196"/>
      <c r="J1468" s="197"/>
      <c r="K1468" s="198"/>
    </row>
    <row r="1469" spans="2:11" x14ac:dyDescent="0.25">
      <c r="B1469" s="196"/>
      <c r="C1469" s="196"/>
      <c r="D1469" s="196"/>
      <c r="E1469" s="196"/>
      <c r="F1469" s="196"/>
      <c r="G1469" s="196"/>
      <c r="H1469" s="196"/>
      <c r="I1469" s="196"/>
      <c r="J1469" s="197"/>
      <c r="K1469" s="198"/>
    </row>
    <row r="1470" spans="2:11" x14ac:dyDescent="0.25">
      <c r="B1470" s="196"/>
      <c r="C1470" s="196"/>
      <c r="D1470" s="196"/>
      <c r="E1470" s="196"/>
      <c r="F1470" s="196"/>
      <c r="G1470" s="196"/>
      <c r="H1470" s="196"/>
      <c r="I1470" s="196"/>
      <c r="J1470" s="197"/>
      <c r="K1470" s="198"/>
    </row>
    <row r="1471" spans="2:11" x14ac:dyDescent="0.25">
      <c r="B1471" s="196"/>
      <c r="C1471" s="196"/>
      <c r="D1471" s="196"/>
      <c r="E1471" s="196"/>
      <c r="F1471" s="196"/>
      <c r="G1471" s="196"/>
      <c r="H1471" s="196"/>
      <c r="I1471" s="196"/>
      <c r="J1471" s="197"/>
      <c r="K1471" s="198"/>
    </row>
    <row r="1472" spans="2:11" x14ac:dyDescent="0.25">
      <c r="B1472" s="196"/>
      <c r="C1472" s="196"/>
      <c r="D1472" s="196"/>
      <c r="E1472" s="196"/>
      <c r="F1472" s="196"/>
      <c r="G1472" s="196"/>
      <c r="H1472" s="196"/>
      <c r="I1472" s="196"/>
      <c r="J1472" s="197"/>
      <c r="K1472" s="198"/>
    </row>
    <row r="1473" spans="2:11" x14ac:dyDescent="0.25">
      <c r="B1473" s="196"/>
      <c r="C1473" s="196"/>
      <c r="D1473" s="196"/>
      <c r="E1473" s="196"/>
      <c r="F1473" s="196"/>
      <c r="G1473" s="196"/>
      <c r="H1473" s="196"/>
      <c r="I1473" s="196"/>
      <c r="J1473" s="197"/>
      <c r="K1473" s="198"/>
    </row>
    <row r="1474" spans="2:11" x14ac:dyDescent="0.25">
      <c r="B1474" s="196"/>
      <c r="C1474" s="196"/>
      <c r="D1474" s="196"/>
      <c r="E1474" s="196"/>
      <c r="F1474" s="196"/>
      <c r="G1474" s="196"/>
      <c r="H1474" s="196"/>
      <c r="I1474" s="196"/>
      <c r="J1474" s="197"/>
      <c r="K1474" s="198"/>
    </row>
    <row r="1475" spans="2:11" x14ac:dyDescent="0.25">
      <c r="B1475" s="196"/>
      <c r="C1475" s="196"/>
      <c r="D1475" s="196"/>
      <c r="E1475" s="196"/>
      <c r="F1475" s="196"/>
      <c r="G1475" s="196"/>
      <c r="H1475" s="196"/>
      <c r="I1475" s="196"/>
      <c r="J1475" s="197"/>
      <c r="K1475" s="198"/>
    </row>
    <row r="1476" spans="2:11" x14ac:dyDescent="0.25">
      <c r="B1476" s="196"/>
      <c r="C1476" s="196"/>
      <c r="D1476" s="196"/>
      <c r="E1476" s="196"/>
      <c r="F1476" s="196"/>
      <c r="G1476" s="196"/>
      <c r="H1476" s="196"/>
      <c r="I1476" s="196"/>
      <c r="J1476" s="197"/>
      <c r="K1476" s="198"/>
    </row>
    <row r="1477" spans="2:11" x14ac:dyDescent="0.25">
      <c r="B1477" s="196"/>
      <c r="C1477" s="196"/>
      <c r="D1477" s="196"/>
      <c r="E1477" s="196"/>
      <c r="F1477" s="196"/>
      <c r="G1477" s="196"/>
      <c r="H1477" s="196"/>
      <c r="I1477" s="196"/>
      <c r="J1477" s="197"/>
      <c r="K1477" s="198"/>
    </row>
    <row r="1478" spans="2:11" x14ac:dyDescent="0.25">
      <c r="B1478" s="196"/>
      <c r="C1478" s="196"/>
      <c r="D1478" s="196"/>
      <c r="E1478" s="196"/>
      <c r="F1478" s="196"/>
      <c r="G1478" s="196"/>
      <c r="H1478" s="196"/>
      <c r="I1478" s="196"/>
      <c r="J1478" s="197"/>
      <c r="K1478" s="198"/>
    </row>
    <row r="1479" spans="2:11" x14ac:dyDescent="0.25">
      <c r="B1479" s="196"/>
      <c r="C1479" s="196"/>
      <c r="D1479" s="196"/>
      <c r="E1479" s="196"/>
      <c r="F1479" s="196"/>
      <c r="G1479" s="196"/>
      <c r="H1479" s="196"/>
      <c r="I1479" s="196"/>
      <c r="J1479" s="197"/>
      <c r="K1479" s="198"/>
    </row>
    <row r="1480" spans="2:11" x14ac:dyDescent="0.25">
      <c r="B1480" s="196"/>
      <c r="C1480" s="196"/>
      <c r="D1480" s="196"/>
      <c r="E1480" s="196"/>
      <c r="F1480" s="196"/>
      <c r="G1480" s="196"/>
      <c r="H1480" s="196"/>
      <c r="I1480" s="196"/>
      <c r="J1480" s="197"/>
      <c r="K1480" s="198"/>
    </row>
    <row r="1481" spans="2:11" x14ac:dyDescent="0.25">
      <c r="B1481" s="196"/>
      <c r="C1481" s="196"/>
      <c r="D1481" s="196"/>
      <c r="E1481" s="196"/>
      <c r="F1481" s="196"/>
      <c r="G1481" s="196"/>
      <c r="H1481" s="196"/>
      <c r="I1481" s="196"/>
      <c r="J1481" s="197"/>
      <c r="K1481" s="198"/>
    </row>
    <row r="1482" spans="2:11" x14ac:dyDescent="0.25">
      <c r="B1482" s="196"/>
      <c r="C1482" s="196"/>
      <c r="D1482" s="196"/>
      <c r="E1482" s="196"/>
      <c r="F1482" s="196"/>
      <c r="G1482" s="196"/>
      <c r="H1482" s="196"/>
      <c r="I1482" s="196"/>
      <c r="J1482" s="197"/>
      <c r="K1482" s="198"/>
    </row>
    <row r="1483" spans="2:11" x14ac:dyDescent="0.25">
      <c r="B1483" s="196"/>
      <c r="C1483" s="196"/>
      <c r="D1483" s="196"/>
      <c r="E1483" s="196"/>
      <c r="F1483" s="196"/>
      <c r="G1483" s="196"/>
      <c r="H1483" s="196"/>
      <c r="I1483" s="196"/>
      <c r="J1483" s="197"/>
      <c r="K1483" s="198"/>
    </row>
    <row r="1484" spans="2:11" x14ac:dyDescent="0.25">
      <c r="B1484" s="196"/>
      <c r="C1484" s="196"/>
      <c r="D1484" s="196"/>
      <c r="E1484" s="196"/>
      <c r="F1484" s="196"/>
      <c r="G1484" s="196"/>
      <c r="H1484" s="196"/>
      <c r="I1484" s="196"/>
      <c r="J1484" s="197"/>
      <c r="K1484" s="198"/>
    </row>
    <row r="1485" spans="2:11" x14ac:dyDescent="0.25">
      <c r="B1485" s="196"/>
      <c r="C1485" s="196"/>
      <c r="D1485" s="196"/>
      <c r="E1485" s="196"/>
      <c r="F1485" s="196"/>
      <c r="G1485" s="196"/>
      <c r="H1485" s="196"/>
      <c r="I1485" s="196"/>
      <c r="J1485" s="197"/>
      <c r="K1485" s="198"/>
    </row>
    <row r="1486" spans="2:11" x14ac:dyDescent="0.25">
      <c r="B1486" s="196"/>
      <c r="C1486" s="196"/>
      <c r="D1486" s="196"/>
      <c r="E1486" s="196"/>
      <c r="F1486" s="196"/>
      <c r="G1486" s="196"/>
      <c r="H1486" s="196"/>
      <c r="I1486" s="196"/>
      <c r="J1486" s="197"/>
      <c r="K1486" s="198"/>
    </row>
    <row r="1487" spans="2:11" x14ac:dyDescent="0.25">
      <c r="B1487" s="196"/>
      <c r="C1487" s="196"/>
      <c r="D1487" s="196"/>
      <c r="E1487" s="196"/>
      <c r="F1487" s="196"/>
      <c r="G1487" s="196"/>
      <c r="H1487" s="196"/>
      <c r="I1487" s="196"/>
      <c r="J1487" s="197"/>
      <c r="K1487" s="198"/>
    </row>
    <row r="1488" spans="2:11" x14ac:dyDescent="0.25">
      <c r="B1488" s="196"/>
      <c r="C1488" s="196"/>
      <c r="D1488" s="196"/>
      <c r="E1488" s="196"/>
      <c r="F1488" s="196"/>
      <c r="G1488" s="196"/>
      <c r="H1488" s="196"/>
      <c r="I1488" s="196"/>
      <c r="J1488" s="197"/>
      <c r="K1488" s="198"/>
    </row>
    <row r="1489" spans="2:11" x14ac:dyDescent="0.25">
      <c r="B1489" s="196"/>
      <c r="C1489" s="196"/>
      <c r="D1489" s="196"/>
      <c r="E1489" s="196"/>
      <c r="F1489" s="196"/>
      <c r="G1489" s="196"/>
      <c r="H1489" s="196"/>
      <c r="I1489" s="196"/>
      <c r="J1489" s="197"/>
      <c r="K1489" s="198"/>
    </row>
    <row r="1490" spans="2:11" x14ac:dyDescent="0.25">
      <c r="B1490" s="196"/>
      <c r="C1490" s="196"/>
      <c r="D1490" s="196"/>
      <c r="E1490" s="196"/>
      <c r="F1490" s="196"/>
      <c r="G1490" s="196"/>
      <c r="H1490" s="196"/>
      <c r="I1490" s="196"/>
      <c r="J1490" s="197"/>
      <c r="K1490" s="198"/>
    </row>
    <row r="1491" spans="2:11" x14ac:dyDescent="0.25">
      <c r="B1491" s="196"/>
      <c r="C1491" s="196"/>
      <c r="D1491" s="196"/>
      <c r="E1491" s="196"/>
      <c r="F1491" s="196"/>
      <c r="G1491" s="196"/>
      <c r="H1491" s="196"/>
      <c r="I1491" s="196"/>
      <c r="J1491" s="197"/>
      <c r="K1491" s="198"/>
    </row>
    <row r="1492" spans="2:11" x14ac:dyDescent="0.25">
      <c r="B1492" s="196"/>
      <c r="C1492" s="196"/>
      <c r="D1492" s="196"/>
      <c r="E1492" s="196"/>
      <c r="F1492" s="196"/>
      <c r="G1492" s="196"/>
      <c r="H1492" s="196"/>
      <c r="I1492" s="196"/>
      <c r="J1492" s="197"/>
      <c r="K1492" s="198"/>
    </row>
    <row r="1493" spans="2:11" x14ac:dyDescent="0.25">
      <c r="B1493" s="196"/>
      <c r="C1493" s="196"/>
      <c r="D1493" s="196"/>
      <c r="E1493" s="196"/>
      <c r="F1493" s="196"/>
      <c r="G1493" s="196"/>
      <c r="H1493" s="196"/>
      <c r="I1493" s="196"/>
      <c r="J1493" s="197"/>
      <c r="K1493" s="198"/>
    </row>
    <row r="1494" spans="2:11" x14ac:dyDescent="0.25">
      <c r="B1494" s="196"/>
      <c r="C1494" s="196"/>
      <c r="D1494" s="196"/>
      <c r="E1494" s="196"/>
      <c r="F1494" s="196"/>
      <c r="G1494" s="196"/>
      <c r="H1494" s="196"/>
      <c r="I1494" s="196"/>
      <c r="J1494" s="197"/>
      <c r="K1494" s="198"/>
    </row>
    <row r="1495" spans="2:11" x14ac:dyDescent="0.25">
      <c r="B1495" s="196"/>
      <c r="C1495" s="196"/>
      <c r="D1495" s="196"/>
      <c r="E1495" s="196"/>
      <c r="F1495" s="196"/>
      <c r="G1495" s="196"/>
      <c r="H1495" s="196"/>
      <c r="I1495" s="196"/>
      <c r="J1495" s="197"/>
      <c r="K1495" s="198"/>
    </row>
    <row r="1496" spans="2:11" x14ac:dyDescent="0.25">
      <c r="B1496" s="196"/>
      <c r="C1496" s="196"/>
      <c r="D1496" s="196"/>
      <c r="E1496" s="196"/>
      <c r="F1496" s="196"/>
      <c r="G1496" s="196"/>
      <c r="H1496" s="196"/>
      <c r="I1496" s="196"/>
      <c r="J1496" s="197"/>
      <c r="K1496" s="198"/>
    </row>
    <row r="1497" spans="2:11" x14ac:dyDescent="0.25">
      <c r="B1497" s="196"/>
      <c r="C1497" s="196"/>
      <c r="D1497" s="196"/>
      <c r="E1497" s="196"/>
      <c r="F1497" s="196"/>
      <c r="G1497" s="196"/>
      <c r="H1497" s="196"/>
      <c r="I1497" s="196"/>
      <c r="J1497" s="197"/>
      <c r="K1497" s="198"/>
    </row>
    <row r="1498" spans="2:11" x14ac:dyDescent="0.25">
      <c r="B1498" s="196"/>
      <c r="C1498" s="196"/>
      <c r="D1498" s="196"/>
      <c r="E1498" s="196"/>
      <c r="F1498" s="196"/>
      <c r="G1498" s="196"/>
      <c r="H1498" s="196"/>
      <c r="I1498" s="196"/>
      <c r="J1498" s="197"/>
      <c r="K1498" s="198"/>
    </row>
    <row r="1499" spans="2:11" x14ac:dyDescent="0.25">
      <c r="B1499" s="196"/>
      <c r="C1499" s="196"/>
      <c r="D1499" s="196"/>
      <c r="E1499" s="196"/>
      <c r="F1499" s="196"/>
      <c r="G1499" s="196"/>
      <c r="H1499" s="196"/>
      <c r="I1499" s="196"/>
      <c r="J1499" s="197"/>
      <c r="K1499" s="198"/>
    </row>
    <row r="1500" spans="2:11" x14ac:dyDescent="0.25">
      <c r="B1500" s="196"/>
      <c r="C1500" s="196"/>
      <c r="D1500" s="196"/>
      <c r="E1500" s="196"/>
      <c r="F1500" s="196"/>
      <c r="G1500" s="196"/>
      <c r="H1500" s="196"/>
      <c r="I1500" s="196"/>
      <c r="J1500" s="197"/>
      <c r="K1500" s="198"/>
    </row>
    <row r="1501" spans="2:11" x14ac:dyDescent="0.25">
      <c r="B1501" s="196"/>
      <c r="C1501" s="196"/>
      <c r="D1501" s="196"/>
      <c r="E1501" s="196"/>
      <c r="F1501" s="196"/>
      <c r="G1501" s="196"/>
      <c r="H1501" s="196"/>
      <c r="I1501" s="196"/>
      <c r="J1501" s="197"/>
      <c r="K1501" s="198"/>
    </row>
    <row r="1502" spans="2:11" x14ac:dyDescent="0.25">
      <c r="B1502" s="196"/>
      <c r="C1502" s="196"/>
      <c r="D1502" s="196"/>
      <c r="E1502" s="196"/>
      <c r="F1502" s="196"/>
      <c r="G1502" s="196"/>
      <c r="H1502" s="196"/>
      <c r="I1502" s="196"/>
      <c r="J1502" s="197"/>
      <c r="K1502" s="198"/>
    </row>
    <row r="1503" spans="2:11" x14ac:dyDescent="0.25">
      <c r="B1503" s="196"/>
      <c r="C1503" s="196"/>
      <c r="D1503" s="196"/>
      <c r="E1503" s="196"/>
      <c r="F1503" s="196"/>
      <c r="G1503" s="196"/>
      <c r="H1503" s="196"/>
      <c r="I1503" s="196"/>
      <c r="J1503" s="197"/>
      <c r="K1503" s="198"/>
    </row>
    <row r="1504" spans="2:11" x14ac:dyDescent="0.25">
      <c r="B1504" s="196"/>
      <c r="C1504" s="196"/>
      <c r="D1504" s="196"/>
      <c r="E1504" s="196"/>
      <c r="F1504" s="196"/>
      <c r="G1504" s="196"/>
      <c r="H1504" s="196"/>
      <c r="I1504" s="196"/>
      <c r="J1504" s="197"/>
      <c r="K1504" s="198"/>
    </row>
    <row r="1505" spans="2:11" x14ac:dyDescent="0.25">
      <c r="B1505" s="196"/>
      <c r="C1505" s="196"/>
      <c r="D1505" s="196"/>
      <c r="E1505" s="196"/>
      <c r="F1505" s="196"/>
      <c r="G1505" s="196"/>
      <c r="H1505" s="196"/>
      <c r="I1505" s="196"/>
      <c r="J1505" s="197"/>
      <c r="K1505" s="198"/>
    </row>
    <row r="1506" spans="2:11" x14ac:dyDescent="0.25">
      <c r="B1506" s="196"/>
      <c r="C1506" s="196"/>
      <c r="D1506" s="196"/>
      <c r="E1506" s="196"/>
      <c r="F1506" s="196"/>
      <c r="G1506" s="196"/>
      <c r="H1506" s="196"/>
      <c r="I1506" s="196"/>
      <c r="J1506" s="197"/>
      <c r="K1506" s="198"/>
    </row>
    <row r="1507" spans="2:11" x14ac:dyDescent="0.25">
      <c r="B1507" s="196"/>
      <c r="C1507" s="196"/>
      <c r="D1507" s="196"/>
      <c r="E1507" s="196"/>
      <c r="F1507" s="196"/>
      <c r="G1507" s="196"/>
      <c r="H1507" s="196"/>
      <c r="I1507" s="196"/>
      <c r="J1507" s="197"/>
      <c r="K1507" s="198"/>
    </row>
    <row r="1508" spans="2:11" x14ac:dyDescent="0.25">
      <c r="B1508" s="196"/>
      <c r="C1508" s="196"/>
      <c r="D1508" s="196"/>
      <c r="E1508" s="196"/>
      <c r="F1508" s="196"/>
      <c r="G1508" s="196"/>
      <c r="H1508" s="196"/>
      <c r="I1508" s="196"/>
      <c r="J1508" s="197"/>
      <c r="K1508" s="198"/>
    </row>
    <row r="1509" spans="2:11" x14ac:dyDescent="0.25">
      <c r="B1509" s="196"/>
      <c r="C1509" s="196"/>
      <c r="D1509" s="196"/>
      <c r="E1509" s="196"/>
      <c r="F1509" s="196"/>
      <c r="G1509" s="196"/>
      <c r="H1509" s="196"/>
      <c r="I1509" s="196"/>
      <c r="J1509" s="197"/>
      <c r="K1509" s="198"/>
    </row>
    <row r="1510" spans="2:11" x14ac:dyDescent="0.25">
      <c r="B1510" s="196"/>
      <c r="C1510" s="196"/>
      <c r="D1510" s="196"/>
      <c r="E1510" s="196"/>
      <c r="F1510" s="196"/>
      <c r="G1510" s="196"/>
      <c r="H1510" s="196"/>
      <c r="I1510" s="196"/>
      <c r="J1510" s="197"/>
      <c r="K1510" s="198"/>
    </row>
    <row r="1511" spans="2:11" x14ac:dyDescent="0.25">
      <c r="B1511" s="196"/>
      <c r="C1511" s="196"/>
      <c r="D1511" s="196"/>
      <c r="E1511" s="196"/>
      <c r="F1511" s="196"/>
      <c r="G1511" s="196"/>
      <c r="H1511" s="196"/>
      <c r="I1511" s="196"/>
      <c r="J1511" s="197"/>
      <c r="K1511" s="198"/>
    </row>
    <row r="1512" spans="2:11" x14ac:dyDescent="0.25">
      <c r="B1512" s="196"/>
      <c r="C1512" s="196"/>
      <c r="D1512" s="196"/>
      <c r="E1512" s="196"/>
      <c r="F1512" s="196"/>
      <c r="G1512" s="196"/>
      <c r="H1512" s="196"/>
      <c r="I1512" s="196"/>
      <c r="J1512" s="197"/>
      <c r="K1512" s="198"/>
    </row>
    <row r="1513" spans="2:11" x14ac:dyDescent="0.25">
      <c r="B1513" s="196"/>
      <c r="C1513" s="196"/>
      <c r="D1513" s="196"/>
      <c r="E1513" s="196"/>
      <c r="F1513" s="196"/>
      <c r="G1513" s="196"/>
      <c r="H1513" s="196"/>
      <c r="I1513" s="196"/>
      <c r="J1513" s="197"/>
      <c r="K1513" s="198"/>
    </row>
    <row r="1514" spans="2:11" x14ac:dyDescent="0.25">
      <c r="B1514" s="196"/>
      <c r="C1514" s="196"/>
      <c r="D1514" s="196"/>
      <c r="E1514" s="196"/>
      <c r="F1514" s="196"/>
      <c r="G1514" s="196"/>
      <c r="H1514" s="196"/>
      <c r="I1514" s="196"/>
      <c r="J1514" s="197"/>
      <c r="K1514" s="198"/>
    </row>
    <row r="1515" spans="2:11" x14ac:dyDescent="0.25">
      <c r="B1515" s="196"/>
      <c r="C1515" s="196"/>
      <c r="D1515" s="196"/>
      <c r="E1515" s="196"/>
      <c r="F1515" s="196"/>
      <c r="G1515" s="196"/>
      <c r="H1515" s="196"/>
      <c r="I1515" s="196"/>
      <c r="J1515" s="197"/>
      <c r="K1515" s="198"/>
    </row>
    <row r="1516" spans="2:11" x14ac:dyDescent="0.25">
      <c r="B1516" s="196"/>
      <c r="C1516" s="196"/>
      <c r="D1516" s="196"/>
      <c r="E1516" s="196"/>
      <c r="F1516" s="196"/>
      <c r="G1516" s="196"/>
      <c r="H1516" s="196"/>
      <c r="I1516" s="196"/>
      <c r="J1516" s="197"/>
      <c r="K1516" s="198"/>
    </row>
    <row r="1517" spans="2:11" x14ac:dyDescent="0.25">
      <c r="B1517" s="196"/>
      <c r="C1517" s="196"/>
      <c r="D1517" s="196"/>
      <c r="E1517" s="196"/>
      <c r="F1517" s="196"/>
      <c r="G1517" s="196"/>
      <c r="H1517" s="196"/>
      <c r="I1517" s="196"/>
      <c r="J1517" s="197"/>
      <c r="K1517" s="198"/>
    </row>
    <row r="1518" spans="2:11" x14ac:dyDescent="0.25">
      <c r="B1518" s="196"/>
      <c r="C1518" s="196"/>
      <c r="D1518" s="196"/>
      <c r="E1518" s="196"/>
      <c r="F1518" s="196"/>
      <c r="G1518" s="196"/>
      <c r="H1518" s="196"/>
      <c r="I1518" s="196"/>
      <c r="J1518" s="197"/>
      <c r="K1518" s="198"/>
    </row>
    <row r="1519" spans="2:11" x14ac:dyDescent="0.25">
      <c r="B1519" s="196"/>
      <c r="C1519" s="196"/>
      <c r="D1519" s="196"/>
      <c r="E1519" s="196"/>
      <c r="F1519" s="196"/>
      <c r="G1519" s="196"/>
      <c r="H1519" s="196"/>
      <c r="I1519" s="196"/>
      <c r="J1519" s="197"/>
      <c r="K1519" s="198"/>
    </row>
    <row r="1520" spans="2:11" x14ac:dyDescent="0.25">
      <c r="B1520" s="196"/>
      <c r="C1520" s="196"/>
      <c r="D1520" s="196"/>
      <c r="E1520" s="196"/>
      <c r="F1520" s="196"/>
      <c r="G1520" s="196"/>
      <c r="H1520" s="196"/>
      <c r="I1520" s="196"/>
      <c r="J1520" s="197"/>
      <c r="K1520" s="198"/>
    </row>
    <row r="1521" spans="2:11" x14ac:dyDescent="0.25">
      <c r="B1521" s="196"/>
      <c r="C1521" s="196"/>
      <c r="D1521" s="196"/>
      <c r="E1521" s="196"/>
      <c r="F1521" s="196"/>
      <c r="G1521" s="196"/>
      <c r="H1521" s="196"/>
      <c r="I1521" s="196"/>
      <c r="J1521" s="197"/>
      <c r="K1521" s="198"/>
    </row>
    <row r="1522" spans="2:11" x14ac:dyDescent="0.25">
      <c r="B1522" s="196"/>
      <c r="C1522" s="196"/>
      <c r="D1522" s="196"/>
      <c r="E1522" s="196"/>
      <c r="F1522" s="196"/>
      <c r="G1522" s="196"/>
      <c r="H1522" s="196"/>
      <c r="I1522" s="196"/>
      <c r="J1522" s="197"/>
      <c r="K1522" s="198"/>
    </row>
    <row r="1523" spans="2:11" x14ac:dyDescent="0.25">
      <c r="B1523" s="196"/>
      <c r="C1523" s="196"/>
      <c r="D1523" s="196"/>
      <c r="E1523" s="196"/>
      <c r="F1523" s="196"/>
      <c r="G1523" s="196"/>
      <c r="H1523" s="196"/>
      <c r="I1523" s="196"/>
      <c r="J1523" s="197"/>
      <c r="K1523" s="198"/>
    </row>
    <row r="1524" spans="2:11" x14ac:dyDescent="0.25">
      <c r="B1524" s="196"/>
      <c r="C1524" s="196"/>
      <c r="D1524" s="196"/>
      <c r="E1524" s="196"/>
      <c r="F1524" s="196"/>
      <c r="G1524" s="196"/>
      <c r="H1524" s="196"/>
      <c r="I1524" s="196"/>
      <c r="J1524" s="197"/>
      <c r="K1524" s="198"/>
    </row>
    <row r="1525" spans="2:11" x14ac:dyDescent="0.25">
      <c r="B1525" s="196"/>
      <c r="C1525" s="196"/>
      <c r="D1525" s="196"/>
      <c r="E1525" s="196"/>
      <c r="F1525" s="196"/>
      <c r="G1525" s="196"/>
      <c r="H1525" s="196"/>
      <c r="I1525" s="196"/>
      <c r="J1525" s="197"/>
      <c r="K1525" s="198"/>
    </row>
    <row r="1526" spans="2:11" x14ac:dyDescent="0.25">
      <c r="B1526" s="196"/>
      <c r="C1526" s="196"/>
      <c r="D1526" s="196"/>
      <c r="E1526" s="196"/>
      <c r="F1526" s="196"/>
      <c r="G1526" s="196"/>
      <c r="H1526" s="196"/>
      <c r="I1526" s="196"/>
      <c r="J1526" s="197"/>
      <c r="K1526" s="198"/>
    </row>
    <row r="1527" spans="2:11" x14ac:dyDescent="0.25">
      <c r="B1527" s="196"/>
      <c r="C1527" s="196"/>
      <c r="D1527" s="196"/>
      <c r="E1527" s="196"/>
      <c r="F1527" s="196"/>
      <c r="G1527" s="196"/>
      <c r="H1527" s="196"/>
      <c r="I1527" s="196"/>
      <c r="J1527" s="197"/>
      <c r="K1527" s="198"/>
    </row>
    <row r="1528" spans="2:11" x14ac:dyDescent="0.25">
      <c r="B1528" s="196"/>
      <c r="C1528" s="196"/>
      <c r="D1528" s="196"/>
      <c r="E1528" s="196"/>
      <c r="F1528" s="196"/>
      <c r="G1528" s="196"/>
      <c r="H1528" s="196"/>
      <c r="I1528" s="196"/>
      <c r="J1528" s="197"/>
      <c r="K1528" s="198"/>
    </row>
    <row r="1529" spans="2:11" x14ac:dyDescent="0.25">
      <c r="B1529" s="196"/>
      <c r="C1529" s="196"/>
      <c r="D1529" s="196"/>
      <c r="E1529" s="196"/>
      <c r="F1529" s="196"/>
      <c r="G1529" s="196"/>
      <c r="H1529" s="196"/>
      <c r="I1529" s="196"/>
      <c r="J1529" s="197"/>
      <c r="K1529" s="198"/>
    </row>
    <row r="1530" spans="2:11" x14ac:dyDescent="0.25">
      <c r="B1530" s="196"/>
      <c r="C1530" s="196"/>
      <c r="D1530" s="196"/>
      <c r="E1530" s="196"/>
      <c r="F1530" s="196"/>
      <c r="G1530" s="196"/>
      <c r="H1530" s="196"/>
      <c r="I1530" s="196"/>
      <c r="J1530" s="197"/>
      <c r="K1530" s="198"/>
    </row>
    <row r="1531" spans="2:11" x14ac:dyDescent="0.25">
      <c r="B1531" s="196"/>
      <c r="C1531" s="196"/>
      <c r="D1531" s="196"/>
      <c r="E1531" s="196"/>
      <c r="F1531" s="196"/>
      <c r="G1531" s="196"/>
      <c r="H1531" s="196"/>
      <c r="I1531" s="196"/>
      <c r="J1531" s="197"/>
      <c r="K1531" s="198"/>
    </row>
    <row r="1532" spans="2:11" x14ac:dyDescent="0.25">
      <c r="B1532" s="196"/>
      <c r="C1532" s="196"/>
      <c r="D1532" s="196"/>
      <c r="E1532" s="196"/>
      <c r="F1532" s="196"/>
      <c r="G1532" s="196"/>
      <c r="H1532" s="196"/>
      <c r="I1532" s="196"/>
      <c r="J1532" s="197"/>
      <c r="K1532" s="198"/>
    </row>
    <row r="1533" spans="2:11" x14ac:dyDescent="0.25">
      <c r="B1533" s="196"/>
      <c r="C1533" s="196"/>
      <c r="D1533" s="196"/>
      <c r="E1533" s="196"/>
      <c r="F1533" s="196"/>
      <c r="G1533" s="196"/>
      <c r="H1533" s="196"/>
      <c r="I1533" s="196"/>
      <c r="J1533" s="197"/>
      <c r="K1533" s="198"/>
    </row>
    <row r="1534" spans="2:11" x14ac:dyDescent="0.25">
      <c r="B1534" s="196"/>
      <c r="C1534" s="196"/>
      <c r="D1534" s="196"/>
      <c r="E1534" s="196"/>
      <c r="F1534" s="196"/>
      <c r="G1534" s="196"/>
      <c r="H1534" s="196"/>
      <c r="I1534" s="196"/>
      <c r="J1534" s="197"/>
      <c r="K1534" s="198"/>
    </row>
    <row r="1535" spans="2:11" x14ac:dyDescent="0.25">
      <c r="B1535" s="196"/>
      <c r="C1535" s="196"/>
      <c r="D1535" s="196"/>
      <c r="E1535" s="196"/>
      <c r="F1535" s="196"/>
      <c r="G1535" s="196"/>
      <c r="H1535" s="196"/>
      <c r="I1535" s="196"/>
      <c r="J1535" s="197"/>
      <c r="K1535" s="198"/>
    </row>
    <row r="1536" spans="2:11" x14ac:dyDescent="0.25">
      <c r="B1536" s="196"/>
      <c r="C1536" s="196"/>
      <c r="D1536" s="196"/>
      <c r="E1536" s="196"/>
      <c r="F1536" s="196"/>
      <c r="G1536" s="196"/>
      <c r="H1536" s="196"/>
      <c r="I1536" s="196"/>
      <c r="J1536" s="197"/>
      <c r="K1536" s="198"/>
    </row>
    <row r="1537" spans="2:11" x14ac:dyDescent="0.25">
      <c r="B1537" s="196"/>
      <c r="C1537" s="196"/>
      <c r="D1537" s="196"/>
      <c r="E1537" s="196"/>
      <c r="F1537" s="196"/>
      <c r="G1537" s="196"/>
      <c r="H1537" s="196"/>
      <c r="I1537" s="196"/>
      <c r="J1537" s="197"/>
      <c r="K1537" s="198"/>
    </row>
    <row r="1538" spans="2:11" x14ac:dyDescent="0.25">
      <c r="B1538" s="196"/>
      <c r="C1538" s="196"/>
      <c r="D1538" s="196"/>
      <c r="E1538" s="196"/>
      <c r="F1538" s="196"/>
      <c r="G1538" s="196"/>
      <c r="H1538" s="196"/>
      <c r="I1538" s="196"/>
      <c r="J1538" s="197"/>
      <c r="K1538" s="198"/>
    </row>
    <row r="1539" spans="2:11" x14ac:dyDescent="0.25">
      <c r="B1539" s="196"/>
      <c r="C1539" s="196"/>
      <c r="D1539" s="196"/>
      <c r="E1539" s="196"/>
      <c r="F1539" s="196"/>
      <c r="G1539" s="196"/>
      <c r="H1539" s="196"/>
      <c r="I1539" s="196"/>
      <c r="J1539" s="197"/>
      <c r="K1539" s="198"/>
    </row>
    <row r="1540" spans="2:11" x14ac:dyDescent="0.25">
      <c r="B1540" s="196"/>
      <c r="C1540" s="196"/>
      <c r="D1540" s="196"/>
      <c r="E1540" s="196"/>
      <c r="F1540" s="196"/>
      <c r="G1540" s="196"/>
      <c r="H1540" s="196"/>
      <c r="I1540" s="196"/>
      <c r="J1540" s="197"/>
      <c r="K1540" s="198"/>
    </row>
    <row r="1541" spans="2:11" x14ac:dyDescent="0.25">
      <c r="B1541" s="196"/>
      <c r="C1541" s="196"/>
      <c r="D1541" s="196"/>
      <c r="E1541" s="196"/>
      <c r="F1541" s="196"/>
      <c r="G1541" s="196"/>
      <c r="H1541" s="196"/>
      <c r="I1541" s="196"/>
      <c r="J1541" s="197"/>
      <c r="K1541" s="198"/>
    </row>
    <row r="1542" spans="2:11" x14ac:dyDescent="0.25">
      <c r="B1542" s="196"/>
      <c r="C1542" s="196"/>
      <c r="D1542" s="196"/>
      <c r="E1542" s="196"/>
      <c r="F1542" s="196"/>
      <c r="G1542" s="196"/>
      <c r="H1542" s="196"/>
      <c r="I1542" s="196"/>
      <c r="J1542" s="197"/>
      <c r="K1542" s="198"/>
    </row>
    <row r="1543" spans="2:11" x14ac:dyDescent="0.25">
      <c r="B1543" s="196"/>
      <c r="C1543" s="196"/>
      <c r="D1543" s="196"/>
      <c r="E1543" s="196"/>
      <c r="F1543" s="196"/>
      <c r="G1543" s="196"/>
      <c r="H1543" s="196"/>
      <c r="I1543" s="196"/>
      <c r="J1543" s="197"/>
      <c r="K1543" s="198"/>
    </row>
    <row r="1544" spans="2:11" x14ac:dyDescent="0.25">
      <c r="B1544" s="196"/>
      <c r="C1544" s="196"/>
      <c r="D1544" s="196"/>
      <c r="E1544" s="196"/>
      <c r="F1544" s="196"/>
      <c r="G1544" s="196"/>
      <c r="H1544" s="196"/>
      <c r="I1544" s="196"/>
      <c r="J1544" s="197"/>
      <c r="K1544" s="198"/>
    </row>
    <row r="1545" spans="2:11" x14ac:dyDescent="0.25">
      <c r="B1545" s="196"/>
      <c r="C1545" s="196"/>
      <c r="D1545" s="196"/>
      <c r="E1545" s="196"/>
      <c r="F1545" s="196"/>
      <c r="G1545" s="196"/>
      <c r="H1545" s="196"/>
      <c r="I1545" s="196"/>
      <c r="J1545" s="197"/>
      <c r="K1545" s="198"/>
    </row>
    <row r="1546" spans="2:11" x14ac:dyDescent="0.25">
      <c r="B1546" s="196"/>
      <c r="C1546" s="196"/>
      <c r="D1546" s="196"/>
      <c r="E1546" s="196"/>
      <c r="F1546" s="196"/>
      <c r="G1546" s="196"/>
      <c r="H1546" s="196"/>
      <c r="I1546" s="196"/>
      <c r="J1546" s="197"/>
      <c r="K1546" s="198"/>
    </row>
    <row r="1547" spans="2:11" x14ac:dyDescent="0.25">
      <c r="B1547" s="196"/>
      <c r="C1547" s="196"/>
      <c r="D1547" s="196"/>
      <c r="E1547" s="196"/>
      <c r="F1547" s="196"/>
      <c r="G1547" s="196"/>
      <c r="H1547" s="196"/>
      <c r="I1547" s="196"/>
      <c r="J1547" s="197"/>
      <c r="K1547" s="198"/>
    </row>
    <row r="1548" spans="2:11" x14ac:dyDescent="0.25">
      <c r="B1548" s="196"/>
      <c r="C1548" s="196"/>
      <c r="D1548" s="196"/>
      <c r="E1548" s="196"/>
      <c r="F1548" s="196"/>
      <c r="G1548" s="196"/>
      <c r="H1548" s="196"/>
      <c r="I1548" s="196"/>
      <c r="J1548" s="197"/>
      <c r="K1548" s="198"/>
    </row>
    <row r="1549" spans="2:11" x14ac:dyDescent="0.25">
      <c r="B1549" s="196"/>
      <c r="C1549" s="196"/>
      <c r="D1549" s="196"/>
      <c r="E1549" s="196"/>
      <c r="F1549" s="196"/>
      <c r="G1549" s="196"/>
      <c r="H1549" s="196"/>
      <c r="I1549" s="196"/>
      <c r="J1549" s="197"/>
      <c r="K1549" s="198"/>
    </row>
    <row r="1550" spans="2:11" x14ac:dyDescent="0.25">
      <c r="B1550" s="196"/>
      <c r="C1550" s="196"/>
      <c r="D1550" s="196"/>
      <c r="E1550" s="196"/>
      <c r="F1550" s="196"/>
      <c r="G1550" s="196"/>
      <c r="H1550" s="196"/>
      <c r="I1550" s="196"/>
      <c r="J1550" s="197"/>
      <c r="K1550" s="198"/>
    </row>
    <row r="1551" spans="2:11" x14ac:dyDescent="0.25">
      <c r="B1551" s="196"/>
      <c r="C1551" s="196"/>
      <c r="D1551" s="196"/>
      <c r="E1551" s="196"/>
      <c r="F1551" s="196"/>
      <c r="G1551" s="196"/>
      <c r="H1551" s="196"/>
      <c r="I1551" s="196"/>
      <c r="J1551" s="197"/>
      <c r="K1551" s="198"/>
    </row>
    <row r="1552" spans="2:11" x14ac:dyDescent="0.25">
      <c r="B1552" s="196"/>
      <c r="C1552" s="196"/>
      <c r="D1552" s="196"/>
      <c r="E1552" s="196"/>
      <c r="F1552" s="196"/>
      <c r="G1552" s="196"/>
      <c r="H1552" s="196"/>
      <c r="I1552" s="196"/>
      <c r="J1552" s="197"/>
      <c r="K1552" s="198"/>
    </row>
    <row r="1553" spans="2:11" x14ac:dyDescent="0.25">
      <c r="B1553" s="196"/>
      <c r="C1553" s="196"/>
      <c r="D1553" s="196"/>
      <c r="E1553" s="196"/>
      <c r="F1553" s="196"/>
      <c r="G1553" s="196"/>
      <c r="H1553" s="196"/>
      <c r="I1553" s="196"/>
      <c r="J1553" s="197"/>
      <c r="K1553" s="198"/>
    </row>
    <row r="1554" spans="2:11" x14ac:dyDescent="0.25">
      <c r="B1554" s="196"/>
      <c r="C1554" s="196"/>
      <c r="D1554" s="196"/>
      <c r="E1554" s="196"/>
      <c r="F1554" s="196"/>
      <c r="G1554" s="196"/>
      <c r="H1554" s="196"/>
      <c r="I1554" s="196"/>
      <c r="J1554" s="197"/>
      <c r="K1554" s="198"/>
    </row>
    <row r="1555" spans="2:11" x14ac:dyDescent="0.25">
      <c r="B1555" s="196"/>
      <c r="C1555" s="196"/>
      <c r="D1555" s="196"/>
      <c r="E1555" s="196"/>
      <c r="F1555" s="196"/>
      <c r="G1555" s="196"/>
      <c r="H1555" s="196"/>
      <c r="I1555" s="196"/>
      <c r="J1555" s="197"/>
      <c r="K1555" s="198"/>
    </row>
    <row r="1556" spans="2:11" x14ac:dyDescent="0.25">
      <c r="B1556" s="196"/>
      <c r="C1556" s="196"/>
      <c r="D1556" s="196"/>
      <c r="E1556" s="196"/>
      <c r="F1556" s="196"/>
      <c r="G1556" s="196"/>
      <c r="H1556" s="196"/>
      <c r="I1556" s="196"/>
      <c r="J1556" s="197"/>
      <c r="K1556" s="198"/>
    </row>
    <row r="1557" spans="2:11" x14ac:dyDescent="0.25">
      <c r="B1557" s="196"/>
      <c r="C1557" s="196"/>
      <c r="D1557" s="196"/>
      <c r="E1557" s="196"/>
      <c r="F1557" s="196"/>
      <c r="G1557" s="196"/>
      <c r="H1557" s="196"/>
      <c r="I1557" s="196"/>
      <c r="J1557" s="197"/>
      <c r="K1557" s="198"/>
    </row>
    <row r="1558" spans="2:11" x14ac:dyDescent="0.25">
      <c r="B1558" s="196"/>
      <c r="C1558" s="196"/>
      <c r="D1558" s="196"/>
      <c r="E1558" s="196"/>
      <c r="F1558" s="196"/>
      <c r="G1558" s="196"/>
      <c r="H1558" s="196"/>
      <c r="I1558" s="196"/>
      <c r="J1558" s="197"/>
      <c r="K1558" s="198"/>
    </row>
    <row r="1559" spans="2:11" x14ac:dyDescent="0.25">
      <c r="B1559" s="196"/>
      <c r="C1559" s="196"/>
      <c r="D1559" s="196"/>
      <c r="E1559" s="196"/>
      <c r="F1559" s="196"/>
      <c r="G1559" s="196"/>
      <c r="H1559" s="196"/>
      <c r="I1559" s="196"/>
      <c r="J1559" s="197"/>
      <c r="K1559" s="198"/>
    </row>
    <row r="1560" spans="2:11" x14ac:dyDescent="0.25">
      <c r="B1560" s="196"/>
      <c r="C1560" s="196"/>
      <c r="D1560" s="196"/>
      <c r="E1560" s="196"/>
      <c r="F1560" s="196"/>
      <c r="G1560" s="196"/>
      <c r="H1560" s="196"/>
      <c r="I1560" s="196"/>
      <c r="J1560" s="197"/>
      <c r="K1560" s="198"/>
    </row>
    <row r="1561" spans="2:11" x14ac:dyDescent="0.25">
      <c r="B1561" s="196"/>
      <c r="C1561" s="196"/>
      <c r="D1561" s="196"/>
      <c r="E1561" s="196"/>
      <c r="F1561" s="196"/>
      <c r="G1561" s="196"/>
      <c r="H1561" s="196"/>
      <c r="I1561" s="196"/>
      <c r="J1561" s="197"/>
      <c r="K1561" s="198"/>
    </row>
    <row r="1562" spans="2:11" x14ac:dyDescent="0.25">
      <c r="B1562" s="196"/>
      <c r="C1562" s="196"/>
      <c r="D1562" s="196"/>
      <c r="E1562" s="196"/>
      <c r="F1562" s="196"/>
      <c r="G1562" s="196"/>
      <c r="H1562" s="196"/>
      <c r="I1562" s="196"/>
      <c r="J1562" s="197"/>
      <c r="K1562" s="198"/>
    </row>
    <row r="1563" spans="2:11" x14ac:dyDescent="0.25">
      <c r="B1563" s="196"/>
      <c r="C1563" s="196"/>
      <c r="D1563" s="196"/>
      <c r="E1563" s="196"/>
      <c r="F1563" s="196"/>
      <c r="G1563" s="196"/>
      <c r="H1563" s="196"/>
      <c r="I1563" s="196"/>
      <c r="J1563" s="197"/>
      <c r="K1563" s="198"/>
    </row>
    <row r="1564" spans="2:11" x14ac:dyDescent="0.25">
      <c r="B1564" s="196"/>
      <c r="C1564" s="196"/>
      <c r="D1564" s="196"/>
      <c r="E1564" s="196"/>
      <c r="F1564" s="196"/>
      <c r="G1564" s="196"/>
      <c r="H1564" s="196"/>
      <c r="I1564" s="196"/>
      <c r="J1564" s="197"/>
      <c r="K1564" s="198"/>
    </row>
    <row r="1565" spans="2:11" x14ac:dyDescent="0.25">
      <c r="B1565" s="196"/>
      <c r="C1565" s="196"/>
      <c r="D1565" s="196"/>
      <c r="E1565" s="196"/>
      <c r="F1565" s="196"/>
      <c r="G1565" s="196"/>
      <c r="H1565" s="196"/>
      <c r="I1565" s="196"/>
      <c r="J1565" s="197"/>
      <c r="K1565" s="198"/>
    </row>
    <row r="1566" spans="2:11" x14ac:dyDescent="0.25">
      <c r="B1566" s="196"/>
      <c r="C1566" s="196"/>
      <c r="D1566" s="196"/>
      <c r="E1566" s="196"/>
      <c r="F1566" s="196"/>
      <c r="G1566" s="196"/>
      <c r="H1566" s="196"/>
      <c r="I1566" s="196"/>
      <c r="J1566" s="197"/>
      <c r="K1566" s="198"/>
    </row>
    <row r="1567" spans="2:11" x14ac:dyDescent="0.25">
      <c r="B1567" s="196"/>
      <c r="C1567" s="196"/>
      <c r="D1567" s="196"/>
      <c r="E1567" s="196"/>
      <c r="F1567" s="196"/>
      <c r="G1567" s="196"/>
      <c r="H1567" s="196"/>
      <c r="I1567" s="196"/>
      <c r="J1567" s="197"/>
      <c r="K1567" s="198"/>
    </row>
    <row r="1568" spans="2:11" x14ac:dyDescent="0.25">
      <c r="B1568" s="196"/>
      <c r="C1568" s="196"/>
      <c r="D1568" s="196"/>
      <c r="E1568" s="196"/>
      <c r="F1568" s="196"/>
      <c r="G1568" s="196"/>
      <c r="H1568" s="196"/>
      <c r="I1568" s="196"/>
      <c r="J1568" s="197"/>
      <c r="K1568" s="198"/>
    </row>
    <row r="1569" spans="2:11" x14ac:dyDescent="0.25">
      <c r="B1569" s="196"/>
      <c r="C1569" s="196"/>
      <c r="D1569" s="196"/>
      <c r="E1569" s="196"/>
      <c r="F1569" s="196"/>
      <c r="G1569" s="196"/>
      <c r="H1569" s="196"/>
      <c r="I1569" s="196"/>
      <c r="J1569" s="197"/>
      <c r="K1569" s="198"/>
    </row>
    <row r="1570" spans="2:11" x14ac:dyDescent="0.25">
      <c r="B1570" s="196"/>
      <c r="C1570" s="196"/>
      <c r="D1570" s="196"/>
      <c r="E1570" s="196"/>
      <c r="F1570" s="196"/>
      <c r="G1570" s="196"/>
      <c r="H1570" s="196"/>
      <c r="I1570" s="196"/>
      <c r="J1570" s="197"/>
      <c r="K1570" s="198"/>
    </row>
    <row r="1571" spans="2:11" x14ac:dyDescent="0.25">
      <c r="B1571" s="196"/>
      <c r="C1571" s="196"/>
      <c r="D1571" s="196"/>
      <c r="E1571" s="196"/>
      <c r="F1571" s="196"/>
      <c r="G1571" s="196"/>
      <c r="H1571" s="196"/>
      <c r="I1571" s="196"/>
      <c r="J1571" s="197"/>
      <c r="K1571" s="198"/>
    </row>
    <row r="1572" spans="2:11" x14ac:dyDescent="0.25">
      <c r="B1572" s="196"/>
      <c r="C1572" s="196"/>
      <c r="D1572" s="196"/>
      <c r="E1572" s="196"/>
      <c r="F1572" s="196"/>
      <c r="G1572" s="196"/>
      <c r="H1572" s="196"/>
      <c r="I1572" s="196"/>
      <c r="J1572" s="197"/>
      <c r="K1572" s="198"/>
    </row>
    <row r="1573" spans="2:11" x14ac:dyDescent="0.25">
      <c r="B1573" s="196"/>
      <c r="C1573" s="196"/>
      <c r="D1573" s="196"/>
      <c r="E1573" s="196"/>
      <c r="F1573" s="196"/>
      <c r="G1573" s="196"/>
      <c r="H1573" s="196"/>
      <c r="I1573" s="196"/>
      <c r="J1573" s="197"/>
      <c r="K1573" s="198"/>
    </row>
    <row r="1574" spans="2:11" x14ac:dyDescent="0.25">
      <c r="B1574" s="196"/>
      <c r="C1574" s="196"/>
      <c r="D1574" s="196"/>
      <c r="E1574" s="196"/>
      <c r="F1574" s="196"/>
      <c r="G1574" s="196"/>
      <c r="H1574" s="196"/>
      <c r="I1574" s="196"/>
      <c r="J1574" s="197"/>
      <c r="K1574" s="198"/>
    </row>
    <row r="1575" spans="2:11" x14ac:dyDescent="0.25">
      <c r="B1575" s="196"/>
      <c r="C1575" s="196"/>
      <c r="D1575" s="196"/>
      <c r="E1575" s="196"/>
      <c r="F1575" s="196"/>
      <c r="G1575" s="196"/>
      <c r="H1575" s="196"/>
      <c r="I1575" s="196"/>
      <c r="J1575" s="197"/>
      <c r="K1575" s="198"/>
    </row>
    <row r="1576" spans="2:11" x14ac:dyDescent="0.25">
      <c r="B1576" s="196"/>
      <c r="C1576" s="196"/>
      <c r="D1576" s="196"/>
      <c r="E1576" s="196"/>
      <c r="F1576" s="196"/>
      <c r="G1576" s="196"/>
      <c r="H1576" s="196"/>
      <c r="I1576" s="196"/>
      <c r="J1576" s="197"/>
      <c r="K1576" s="198"/>
    </row>
    <row r="1577" spans="2:11" x14ac:dyDescent="0.25">
      <c r="B1577" s="196"/>
      <c r="C1577" s="196"/>
      <c r="D1577" s="196"/>
      <c r="E1577" s="196"/>
      <c r="F1577" s="196"/>
      <c r="G1577" s="196"/>
      <c r="H1577" s="196"/>
      <c r="I1577" s="196"/>
      <c r="J1577" s="197"/>
      <c r="K1577" s="198"/>
    </row>
    <row r="1578" spans="2:11" x14ac:dyDescent="0.25">
      <c r="B1578" s="196"/>
      <c r="C1578" s="196"/>
      <c r="D1578" s="196"/>
      <c r="E1578" s="196"/>
      <c r="F1578" s="196"/>
      <c r="G1578" s="196"/>
      <c r="H1578" s="196"/>
      <c r="I1578" s="196"/>
      <c r="J1578" s="197"/>
      <c r="K1578" s="198"/>
    </row>
    <row r="1579" spans="2:11" x14ac:dyDescent="0.25">
      <c r="B1579" s="196"/>
      <c r="C1579" s="196"/>
      <c r="D1579" s="196"/>
      <c r="E1579" s="196"/>
      <c r="F1579" s="196"/>
      <c r="G1579" s="196"/>
      <c r="H1579" s="196"/>
      <c r="I1579" s="196"/>
      <c r="J1579" s="197"/>
      <c r="K1579" s="198"/>
    </row>
    <row r="1580" spans="2:11" x14ac:dyDescent="0.25">
      <c r="B1580" s="196"/>
      <c r="C1580" s="196"/>
      <c r="D1580" s="196"/>
      <c r="E1580" s="196"/>
      <c r="F1580" s="196"/>
      <c r="G1580" s="196"/>
      <c r="H1580" s="196"/>
      <c r="I1580" s="196"/>
      <c r="J1580" s="197"/>
      <c r="K1580" s="198"/>
    </row>
    <row r="1581" spans="2:11" x14ac:dyDescent="0.25">
      <c r="B1581" s="196"/>
      <c r="C1581" s="196"/>
      <c r="D1581" s="196"/>
      <c r="E1581" s="196"/>
      <c r="F1581" s="196"/>
      <c r="G1581" s="196"/>
      <c r="H1581" s="196"/>
      <c r="I1581" s="196"/>
      <c r="J1581" s="197"/>
      <c r="K1581" s="198"/>
    </row>
    <row r="1582" spans="2:11" x14ac:dyDescent="0.25">
      <c r="B1582" s="196"/>
      <c r="C1582" s="196"/>
      <c r="D1582" s="196"/>
      <c r="E1582" s="196"/>
      <c r="F1582" s="196"/>
      <c r="G1582" s="196"/>
      <c r="H1582" s="196"/>
      <c r="I1582" s="196"/>
      <c r="J1582" s="197"/>
      <c r="K1582" s="198"/>
    </row>
    <row r="1583" spans="2:11" x14ac:dyDescent="0.25">
      <c r="B1583" s="196"/>
      <c r="C1583" s="196"/>
      <c r="D1583" s="196"/>
      <c r="E1583" s="196"/>
      <c r="F1583" s="196"/>
      <c r="G1583" s="196"/>
      <c r="H1583" s="196"/>
      <c r="I1583" s="196"/>
      <c r="J1583" s="197"/>
      <c r="K1583" s="198"/>
    </row>
    <row r="1584" spans="2:11" x14ac:dyDescent="0.25">
      <c r="B1584" s="196"/>
      <c r="C1584" s="196"/>
      <c r="D1584" s="196"/>
      <c r="E1584" s="196"/>
      <c r="F1584" s="196"/>
      <c r="G1584" s="196"/>
      <c r="H1584" s="196"/>
      <c r="I1584" s="196"/>
      <c r="J1584" s="197"/>
      <c r="K1584" s="198"/>
    </row>
    <row r="1585" spans="2:11" x14ac:dyDescent="0.25">
      <c r="B1585" s="196"/>
      <c r="C1585" s="196"/>
      <c r="D1585" s="196"/>
      <c r="E1585" s="196"/>
      <c r="F1585" s="196"/>
      <c r="G1585" s="196"/>
      <c r="H1585" s="196"/>
      <c r="I1585" s="196"/>
      <c r="J1585" s="197"/>
      <c r="K1585" s="198"/>
    </row>
    <row r="1586" spans="2:11" x14ac:dyDescent="0.25">
      <c r="B1586" s="196"/>
      <c r="C1586" s="196"/>
      <c r="D1586" s="196"/>
      <c r="E1586" s="196"/>
      <c r="F1586" s="196"/>
      <c r="G1586" s="196"/>
      <c r="H1586" s="196"/>
      <c r="I1586" s="196"/>
      <c r="J1586" s="197"/>
      <c r="K1586" s="198"/>
    </row>
    <row r="1587" spans="2:11" x14ac:dyDescent="0.25">
      <c r="B1587" s="196"/>
      <c r="C1587" s="196"/>
      <c r="D1587" s="196"/>
      <c r="E1587" s="196"/>
      <c r="F1587" s="196"/>
      <c r="G1587" s="196"/>
      <c r="H1587" s="196"/>
      <c r="I1587" s="196"/>
      <c r="J1587" s="197"/>
      <c r="K1587" s="198"/>
    </row>
    <row r="1588" spans="2:11" x14ac:dyDescent="0.25">
      <c r="B1588" s="196"/>
      <c r="C1588" s="196"/>
      <c r="D1588" s="196"/>
      <c r="E1588" s="196"/>
      <c r="F1588" s="196"/>
      <c r="G1588" s="196"/>
      <c r="H1588" s="196"/>
      <c r="I1588" s="196"/>
      <c r="J1588" s="197"/>
      <c r="K1588" s="198"/>
    </row>
    <row r="1589" spans="2:11" x14ac:dyDescent="0.25">
      <c r="B1589" s="196"/>
      <c r="C1589" s="196"/>
      <c r="D1589" s="196"/>
      <c r="E1589" s="196"/>
      <c r="F1589" s="196"/>
      <c r="G1589" s="196"/>
      <c r="H1589" s="196"/>
      <c r="I1589" s="196"/>
      <c r="J1589" s="197"/>
      <c r="K1589" s="198"/>
    </row>
    <row r="1590" spans="2:11" x14ac:dyDescent="0.25">
      <c r="B1590" s="196"/>
      <c r="C1590" s="196"/>
      <c r="D1590" s="196"/>
      <c r="E1590" s="196"/>
      <c r="F1590" s="196"/>
      <c r="G1590" s="196"/>
      <c r="H1590" s="196"/>
      <c r="I1590" s="196"/>
      <c r="J1590" s="197"/>
      <c r="K1590" s="198"/>
    </row>
    <row r="1591" spans="2:11" x14ac:dyDescent="0.25">
      <c r="B1591" s="196"/>
      <c r="C1591" s="196"/>
      <c r="D1591" s="196"/>
      <c r="E1591" s="196"/>
      <c r="F1591" s="196"/>
      <c r="G1591" s="196"/>
      <c r="H1591" s="196"/>
      <c r="I1591" s="196"/>
      <c r="J1591" s="197"/>
      <c r="K1591" s="198"/>
    </row>
    <row r="1592" spans="2:11" x14ac:dyDescent="0.25">
      <c r="B1592" s="196"/>
      <c r="C1592" s="196"/>
      <c r="D1592" s="196"/>
      <c r="E1592" s="196"/>
      <c r="F1592" s="196"/>
      <c r="G1592" s="196"/>
      <c r="H1592" s="196"/>
      <c r="I1592" s="196"/>
      <c r="J1592" s="197"/>
      <c r="K1592" s="198"/>
    </row>
    <row r="1593" spans="2:11" x14ac:dyDescent="0.25">
      <c r="B1593" s="196"/>
      <c r="C1593" s="196"/>
      <c r="D1593" s="196"/>
      <c r="E1593" s="196"/>
      <c r="F1593" s="196"/>
      <c r="G1593" s="196"/>
      <c r="H1593" s="196"/>
      <c r="I1593" s="196"/>
      <c r="J1593" s="197"/>
      <c r="K1593" s="198"/>
    </row>
    <row r="1594" spans="2:11" x14ac:dyDescent="0.25">
      <c r="B1594" s="196"/>
      <c r="C1594" s="196"/>
      <c r="D1594" s="196"/>
      <c r="E1594" s="196"/>
      <c r="F1594" s="196"/>
      <c r="G1594" s="196"/>
      <c r="H1594" s="196"/>
      <c r="I1594" s="196"/>
      <c r="J1594" s="197"/>
      <c r="K1594" s="198"/>
    </row>
    <row r="1595" spans="2:11" x14ac:dyDescent="0.25">
      <c r="B1595" s="196"/>
      <c r="C1595" s="196"/>
      <c r="D1595" s="196"/>
      <c r="E1595" s="196"/>
      <c r="F1595" s="196"/>
      <c r="G1595" s="196"/>
      <c r="H1595" s="196"/>
      <c r="I1595" s="196"/>
      <c r="J1595" s="197"/>
      <c r="K1595" s="198"/>
    </row>
    <row r="1596" spans="2:11" x14ac:dyDescent="0.25">
      <c r="B1596" s="196"/>
      <c r="C1596" s="196"/>
      <c r="D1596" s="196"/>
      <c r="E1596" s="196"/>
      <c r="F1596" s="196"/>
      <c r="G1596" s="196"/>
      <c r="H1596" s="196"/>
      <c r="I1596" s="196"/>
      <c r="J1596" s="197"/>
      <c r="K1596" s="198"/>
    </row>
    <row r="1597" spans="2:11" x14ac:dyDescent="0.25">
      <c r="B1597" s="196"/>
      <c r="C1597" s="196"/>
      <c r="D1597" s="196"/>
      <c r="E1597" s="196"/>
      <c r="F1597" s="196"/>
      <c r="G1597" s="196"/>
      <c r="H1597" s="196"/>
      <c r="I1597" s="196"/>
      <c r="J1597" s="197"/>
      <c r="K1597" s="198"/>
    </row>
    <row r="1598" spans="2:11" x14ac:dyDescent="0.25">
      <c r="B1598" s="196"/>
      <c r="C1598" s="196"/>
      <c r="D1598" s="196"/>
      <c r="E1598" s="196"/>
      <c r="F1598" s="196"/>
      <c r="G1598" s="196"/>
      <c r="H1598" s="196"/>
      <c r="I1598" s="196"/>
      <c r="J1598" s="197"/>
      <c r="K1598" s="198"/>
    </row>
    <row r="1599" spans="2:11" x14ac:dyDescent="0.25">
      <c r="B1599" s="196"/>
      <c r="C1599" s="196"/>
      <c r="D1599" s="196"/>
      <c r="E1599" s="196"/>
      <c r="F1599" s="196"/>
      <c r="G1599" s="196"/>
      <c r="H1599" s="196"/>
      <c r="I1599" s="196"/>
      <c r="J1599" s="197"/>
      <c r="K1599" s="198"/>
    </row>
    <row r="1600" spans="2:11" x14ac:dyDescent="0.25">
      <c r="B1600" s="196"/>
      <c r="C1600" s="196"/>
      <c r="D1600" s="196"/>
      <c r="E1600" s="196"/>
      <c r="F1600" s="196"/>
      <c r="G1600" s="196"/>
      <c r="H1600" s="196"/>
      <c r="I1600" s="196"/>
      <c r="J1600" s="197"/>
      <c r="K1600" s="198"/>
    </row>
    <row r="1601" spans="2:11" x14ac:dyDescent="0.25">
      <c r="B1601" s="196"/>
      <c r="C1601" s="196"/>
      <c r="D1601" s="196"/>
      <c r="E1601" s="196"/>
      <c r="F1601" s="196"/>
      <c r="G1601" s="196"/>
      <c r="H1601" s="196"/>
      <c r="I1601" s="196"/>
      <c r="J1601" s="197"/>
      <c r="K1601" s="198"/>
    </row>
    <row r="1602" spans="2:11" x14ac:dyDescent="0.25">
      <c r="B1602" s="196"/>
      <c r="C1602" s="196"/>
      <c r="D1602" s="196"/>
      <c r="E1602" s="196"/>
      <c r="F1602" s="196"/>
      <c r="G1602" s="196"/>
      <c r="H1602" s="196"/>
      <c r="I1602" s="196"/>
      <c r="J1602" s="197"/>
      <c r="K1602" s="198"/>
    </row>
    <row r="1603" spans="2:11" x14ac:dyDescent="0.25">
      <c r="B1603" s="196"/>
      <c r="C1603" s="196"/>
      <c r="D1603" s="196"/>
      <c r="E1603" s="196"/>
      <c r="F1603" s="196"/>
      <c r="G1603" s="196"/>
      <c r="H1603" s="196"/>
      <c r="I1603" s="196"/>
      <c r="J1603" s="197"/>
      <c r="K1603" s="198"/>
    </row>
    <row r="1604" spans="2:11" x14ac:dyDescent="0.25">
      <c r="B1604" s="196"/>
      <c r="C1604" s="196"/>
      <c r="D1604" s="196"/>
      <c r="E1604" s="196"/>
      <c r="F1604" s="196"/>
      <c r="G1604" s="196"/>
      <c r="H1604" s="196"/>
      <c r="I1604" s="196"/>
      <c r="J1604" s="197"/>
      <c r="K1604" s="198"/>
    </row>
    <row r="1605" spans="2:11" x14ac:dyDescent="0.25">
      <c r="B1605" s="196"/>
      <c r="C1605" s="196"/>
      <c r="D1605" s="196"/>
      <c r="E1605" s="196"/>
      <c r="F1605" s="196"/>
      <c r="G1605" s="196"/>
      <c r="H1605" s="196"/>
      <c r="I1605" s="196"/>
      <c r="J1605" s="197"/>
      <c r="K1605" s="198"/>
    </row>
    <row r="1606" spans="2:11" x14ac:dyDescent="0.25">
      <c r="B1606" s="196"/>
      <c r="C1606" s="196"/>
      <c r="D1606" s="196"/>
      <c r="E1606" s="196"/>
      <c r="F1606" s="196"/>
      <c r="G1606" s="196"/>
      <c r="H1606" s="196"/>
      <c r="I1606" s="196"/>
      <c r="J1606" s="197"/>
      <c r="K1606" s="198"/>
    </row>
    <row r="1607" spans="2:11" x14ac:dyDescent="0.25">
      <c r="B1607" s="196"/>
      <c r="C1607" s="196"/>
      <c r="D1607" s="196"/>
      <c r="E1607" s="196"/>
      <c r="F1607" s="196"/>
      <c r="G1607" s="196"/>
      <c r="H1607" s="196"/>
      <c r="I1607" s="196"/>
      <c r="J1607" s="197"/>
      <c r="K1607" s="198"/>
    </row>
    <row r="1608" spans="2:11" x14ac:dyDescent="0.25">
      <c r="B1608" s="196"/>
      <c r="C1608" s="196"/>
      <c r="D1608" s="196"/>
      <c r="E1608" s="196"/>
      <c r="F1608" s="196"/>
      <c r="G1608" s="196"/>
      <c r="H1608" s="196"/>
      <c r="I1608" s="196"/>
      <c r="J1608" s="197"/>
      <c r="K1608" s="198"/>
    </row>
    <row r="1609" spans="2:11" x14ac:dyDescent="0.25">
      <c r="B1609" s="196"/>
      <c r="C1609" s="196"/>
      <c r="D1609" s="196"/>
      <c r="E1609" s="196"/>
      <c r="F1609" s="196"/>
      <c r="G1609" s="196"/>
      <c r="H1609" s="196"/>
      <c r="I1609" s="196"/>
      <c r="J1609" s="197"/>
      <c r="K1609" s="198"/>
    </row>
    <row r="1610" spans="2:11" x14ac:dyDescent="0.25">
      <c r="B1610" s="196"/>
      <c r="C1610" s="196"/>
      <c r="D1610" s="196"/>
      <c r="E1610" s="196"/>
      <c r="F1610" s="196"/>
      <c r="G1610" s="196"/>
      <c r="H1610" s="196"/>
      <c r="I1610" s="196"/>
      <c r="J1610" s="197"/>
      <c r="K1610" s="198"/>
    </row>
    <row r="1611" spans="2:11" x14ac:dyDescent="0.25">
      <c r="B1611" s="196"/>
      <c r="C1611" s="196"/>
      <c r="D1611" s="196"/>
      <c r="E1611" s="196"/>
      <c r="F1611" s="196"/>
      <c r="G1611" s="196"/>
      <c r="H1611" s="196"/>
      <c r="I1611" s="196"/>
      <c r="J1611" s="197"/>
      <c r="K1611" s="198"/>
    </row>
    <row r="1612" spans="2:11" x14ac:dyDescent="0.25">
      <c r="B1612" s="196"/>
      <c r="C1612" s="196"/>
      <c r="D1612" s="196"/>
      <c r="E1612" s="196"/>
      <c r="F1612" s="196"/>
      <c r="G1612" s="196"/>
      <c r="H1612" s="196"/>
      <c r="I1612" s="196"/>
      <c r="J1612" s="197"/>
      <c r="K1612" s="198"/>
    </row>
    <row r="1613" spans="2:11" x14ac:dyDescent="0.25">
      <c r="B1613" s="196"/>
      <c r="C1613" s="196"/>
      <c r="D1613" s="196"/>
      <c r="E1613" s="196"/>
      <c r="F1613" s="196"/>
      <c r="G1613" s="196"/>
      <c r="H1613" s="196"/>
      <c r="I1613" s="196"/>
      <c r="J1613" s="197"/>
      <c r="K1613" s="198"/>
    </row>
    <row r="1614" spans="2:11" x14ac:dyDescent="0.25">
      <c r="B1614" s="196"/>
      <c r="C1614" s="196"/>
      <c r="D1614" s="196"/>
      <c r="E1614" s="196"/>
      <c r="F1614" s="196"/>
      <c r="G1614" s="196"/>
      <c r="H1614" s="196"/>
      <c r="I1614" s="196"/>
      <c r="J1614" s="197"/>
      <c r="K1614" s="198"/>
    </row>
    <row r="1615" spans="2:11" x14ac:dyDescent="0.25">
      <c r="B1615" s="196"/>
      <c r="C1615" s="196"/>
      <c r="D1615" s="196"/>
      <c r="E1615" s="196"/>
      <c r="F1615" s="196"/>
      <c r="G1615" s="196"/>
      <c r="H1615" s="196"/>
      <c r="I1615" s="196"/>
      <c r="J1615" s="197"/>
      <c r="K1615" s="198"/>
    </row>
    <row r="1616" spans="2:11" x14ac:dyDescent="0.25">
      <c r="B1616" s="196"/>
      <c r="C1616" s="196"/>
      <c r="D1616" s="196"/>
      <c r="E1616" s="196"/>
      <c r="F1616" s="196"/>
      <c r="G1616" s="196"/>
      <c r="H1616" s="196"/>
      <c r="I1616" s="196"/>
      <c r="J1616" s="197"/>
      <c r="K1616" s="198"/>
    </row>
    <row r="1617" spans="2:11" x14ac:dyDescent="0.25">
      <c r="B1617" s="196"/>
      <c r="C1617" s="196"/>
      <c r="D1617" s="196"/>
      <c r="E1617" s="196"/>
      <c r="F1617" s="196"/>
      <c r="G1617" s="196"/>
      <c r="H1617" s="196"/>
      <c r="I1617" s="196"/>
      <c r="J1617" s="197"/>
      <c r="K1617" s="198"/>
    </row>
    <row r="1618" spans="2:11" x14ac:dyDescent="0.25">
      <c r="B1618" s="196"/>
      <c r="C1618" s="196"/>
      <c r="D1618" s="196"/>
      <c r="E1618" s="196"/>
      <c r="F1618" s="196"/>
      <c r="G1618" s="196"/>
      <c r="H1618" s="196"/>
      <c r="I1618" s="196"/>
      <c r="J1618" s="197"/>
      <c r="K1618" s="198"/>
    </row>
    <row r="1619" spans="2:11" x14ac:dyDescent="0.25">
      <c r="B1619" s="196"/>
      <c r="C1619" s="196"/>
      <c r="D1619" s="196"/>
      <c r="E1619" s="196"/>
      <c r="F1619" s="196"/>
      <c r="G1619" s="196"/>
      <c r="H1619" s="196"/>
      <c r="I1619" s="196"/>
      <c r="J1619" s="197"/>
      <c r="K1619" s="198"/>
    </row>
    <row r="1620" spans="2:11" x14ac:dyDescent="0.25">
      <c r="B1620" s="196"/>
      <c r="C1620" s="196"/>
      <c r="D1620" s="196"/>
      <c r="E1620" s="196"/>
      <c r="F1620" s="196"/>
      <c r="G1620" s="196"/>
      <c r="H1620" s="196"/>
      <c r="I1620" s="196"/>
      <c r="J1620" s="197"/>
      <c r="K1620" s="198"/>
    </row>
    <row r="1621" spans="2:11" x14ac:dyDescent="0.25">
      <c r="B1621" s="196"/>
      <c r="C1621" s="196"/>
      <c r="D1621" s="196"/>
      <c r="E1621" s="196"/>
      <c r="F1621" s="196"/>
      <c r="G1621" s="196"/>
      <c r="H1621" s="196"/>
      <c r="I1621" s="196"/>
      <c r="J1621" s="197"/>
      <c r="K1621" s="198"/>
    </row>
    <row r="1622" spans="2:11" x14ac:dyDescent="0.25">
      <c r="B1622" s="196"/>
      <c r="C1622" s="196"/>
      <c r="D1622" s="196"/>
      <c r="E1622" s="196"/>
      <c r="F1622" s="196"/>
      <c r="G1622" s="196"/>
      <c r="H1622" s="196"/>
      <c r="I1622" s="196"/>
      <c r="J1622" s="197"/>
      <c r="K1622" s="198"/>
    </row>
    <row r="1623" spans="2:11" x14ac:dyDescent="0.25">
      <c r="B1623" s="196"/>
      <c r="C1623" s="196"/>
      <c r="D1623" s="196"/>
      <c r="E1623" s="196"/>
      <c r="F1623" s="196"/>
      <c r="G1623" s="196"/>
      <c r="H1623" s="196"/>
      <c r="I1623" s="196"/>
      <c r="J1623" s="197"/>
      <c r="K1623" s="198"/>
    </row>
    <row r="1624" spans="2:11" x14ac:dyDescent="0.25">
      <c r="B1624" s="196"/>
      <c r="C1624" s="196"/>
      <c r="D1624" s="196"/>
      <c r="E1624" s="196"/>
      <c r="F1624" s="196"/>
      <c r="G1624" s="196"/>
      <c r="H1624" s="196"/>
      <c r="I1624" s="196"/>
      <c r="J1624" s="197"/>
      <c r="K1624" s="198"/>
    </row>
    <row r="1625" spans="2:11" x14ac:dyDescent="0.25">
      <c r="B1625" s="196"/>
      <c r="C1625" s="196"/>
      <c r="D1625" s="196"/>
      <c r="E1625" s="196"/>
      <c r="F1625" s="196"/>
      <c r="G1625" s="196"/>
      <c r="H1625" s="196"/>
      <c r="I1625" s="196"/>
      <c r="J1625" s="197"/>
      <c r="K1625" s="198"/>
    </row>
    <row r="1626" spans="2:11" x14ac:dyDescent="0.25">
      <c r="B1626" s="196"/>
      <c r="C1626" s="196"/>
      <c r="D1626" s="196"/>
      <c r="E1626" s="196"/>
      <c r="F1626" s="196"/>
      <c r="G1626" s="196"/>
      <c r="H1626" s="196"/>
      <c r="I1626" s="196"/>
      <c r="J1626" s="197"/>
      <c r="K1626" s="198"/>
    </row>
    <row r="1627" spans="2:11" x14ac:dyDescent="0.25">
      <c r="B1627" s="196"/>
      <c r="C1627" s="196"/>
      <c r="D1627" s="196"/>
      <c r="E1627" s="196"/>
      <c r="F1627" s="196"/>
      <c r="G1627" s="196"/>
      <c r="H1627" s="196"/>
      <c r="I1627" s="196"/>
      <c r="J1627" s="197"/>
      <c r="K1627" s="198"/>
    </row>
    <row r="1628" spans="2:11" x14ac:dyDescent="0.25">
      <c r="B1628" s="196"/>
      <c r="C1628" s="196"/>
      <c r="D1628" s="196"/>
      <c r="E1628" s="196"/>
      <c r="F1628" s="196"/>
      <c r="G1628" s="196"/>
      <c r="H1628" s="196"/>
      <c r="I1628" s="196"/>
      <c r="J1628" s="197"/>
      <c r="K1628" s="198"/>
    </row>
    <row r="1629" spans="2:11" x14ac:dyDescent="0.25">
      <c r="B1629" s="196"/>
      <c r="C1629" s="196"/>
      <c r="D1629" s="196"/>
      <c r="E1629" s="196"/>
      <c r="F1629" s="196"/>
      <c r="G1629" s="196"/>
      <c r="H1629" s="196"/>
      <c r="I1629" s="196"/>
      <c r="J1629" s="197"/>
      <c r="K1629" s="198"/>
    </row>
    <row r="1630" spans="2:11" x14ac:dyDescent="0.25">
      <c r="B1630" s="196"/>
      <c r="C1630" s="196"/>
      <c r="D1630" s="196"/>
      <c r="E1630" s="196"/>
      <c r="F1630" s="196"/>
      <c r="G1630" s="196"/>
      <c r="H1630" s="196"/>
      <c r="I1630" s="196"/>
      <c r="J1630" s="197"/>
      <c r="K1630" s="198"/>
    </row>
    <row r="1631" spans="2:11" x14ac:dyDescent="0.25">
      <c r="B1631" s="196"/>
      <c r="C1631" s="196"/>
      <c r="D1631" s="196"/>
      <c r="E1631" s="196"/>
      <c r="F1631" s="196"/>
      <c r="G1631" s="196"/>
      <c r="H1631" s="196"/>
      <c r="I1631" s="196"/>
      <c r="J1631" s="197"/>
      <c r="K1631" s="198"/>
    </row>
    <row r="1632" spans="2:11" x14ac:dyDescent="0.25">
      <c r="B1632" s="196"/>
      <c r="C1632" s="196"/>
      <c r="D1632" s="196"/>
      <c r="E1632" s="196"/>
      <c r="F1632" s="196"/>
      <c r="G1632" s="196"/>
      <c r="H1632" s="196"/>
      <c r="I1632" s="196"/>
      <c r="J1632" s="197"/>
      <c r="K1632" s="198"/>
    </row>
    <row r="1633" spans="2:11" x14ac:dyDescent="0.25">
      <c r="B1633" s="196"/>
      <c r="C1633" s="196"/>
      <c r="D1633" s="196"/>
      <c r="E1633" s="196"/>
      <c r="F1633" s="196"/>
      <c r="G1633" s="196"/>
      <c r="H1633" s="196"/>
      <c r="I1633" s="196"/>
      <c r="J1633" s="197"/>
      <c r="K1633" s="198"/>
    </row>
    <row r="1634" spans="2:11" x14ac:dyDescent="0.25">
      <c r="B1634" s="196"/>
      <c r="C1634" s="196"/>
      <c r="D1634" s="196"/>
      <c r="E1634" s="196"/>
      <c r="F1634" s="196"/>
      <c r="G1634" s="196"/>
      <c r="H1634" s="196"/>
      <c r="I1634" s="196"/>
      <c r="J1634" s="197"/>
      <c r="K1634" s="198"/>
    </row>
    <row r="1635" spans="2:11" x14ac:dyDescent="0.25">
      <c r="B1635" s="196"/>
      <c r="C1635" s="196"/>
      <c r="D1635" s="196"/>
      <c r="E1635" s="196"/>
      <c r="F1635" s="196"/>
      <c r="G1635" s="196"/>
      <c r="H1635" s="196"/>
      <c r="I1635" s="196"/>
      <c r="J1635" s="197"/>
      <c r="K1635" s="198"/>
    </row>
    <row r="1636" spans="2:11" x14ac:dyDescent="0.25">
      <c r="B1636" s="196"/>
      <c r="C1636" s="196"/>
      <c r="D1636" s="196"/>
      <c r="E1636" s="196"/>
      <c r="F1636" s="196"/>
      <c r="G1636" s="196"/>
      <c r="H1636" s="196"/>
      <c r="I1636" s="196"/>
      <c r="J1636" s="197"/>
      <c r="K1636" s="198"/>
    </row>
    <row r="1637" spans="2:11" x14ac:dyDescent="0.25">
      <c r="B1637" s="196"/>
      <c r="C1637" s="196"/>
      <c r="D1637" s="196"/>
      <c r="E1637" s="196"/>
      <c r="F1637" s="196"/>
      <c r="G1637" s="196"/>
      <c r="H1637" s="196"/>
      <c r="I1637" s="196"/>
      <c r="J1637" s="197"/>
      <c r="K1637" s="198"/>
    </row>
    <row r="1638" spans="2:11" x14ac:dyDescent="0.25">
      <c r="B1638" s="196"/>
      <c r="C1638" s="196"/>
      <c r="D1638" s="196"/>
      <c r="E1638" s="196"/>
      <c r="F1638" s="196"/>
      <c r="G1638" s="196"/>
      <c r="H1638" s="196"/>
      <c r="I1638" s="196"/>
      <c r="J1638" s="197"/>
      <c r="K1638" s="198"/>
    </row>
    <row r="1639" spans="2:11" x14ac:dyDescent="0.25">
      <c r="B1639" s="196"/>
      <c r="C1639" s="196"/>
      <c r="D1639" s="196"/>
      <c r="E1639" s="196"/>
      <c r="F1639" s="196"/>
      <c r="G1639" s="196"/>
      <c r="H1639" s="196"/>
      <c r="I1639" s="196"/>
      <c r="J1639" s="197"/>
      <c r="K1639" s="198"/>
    </row>
    <row r="1640" spans="2:11" x14ac:dyDescent="0.25">
      <c r="B1640" s="196"/>
      <c r="C1640" s="196"/>
      <c r="D1640" s="196"/>
      <c r="E1640" s="196"/>
      <c r="F1640" s="196"/>
      <c r="G1640" s="196"/>
      <c r="H1640" s="196"/>
      <c r="I1640" s="196"/>
      <c r="J1640" s="197"/>
      <c r="K1640" s="198"/>
    </row>
    <row r="1641" spans="2:11" x14ac:dyDescent="0.25">
      <c r="B1641" s="196"/>
      <c r="C1641" s="196"/>
      <c r="D1641" s="196"/>
      <c r="E1641" s="196"/>
      <c r="F1641" s="196"/>
      <c r="G1641" s="196"/>
      <c r="H1641" s="196"/>
      <c r="I1641" s="196"/>
      <c r="J1641" s="197"/>
      <c r="K1641" s="198"/>
    </row>
    <row r="1642" spans="2:11" x14ac:dyDescent="0.25">
      <c r="B1642" s="196"/>
      <c r="C1642" s="196"/>
      <c r="D1642" s="196"/>
      <c r="E1642" s="196"/>
      <c r="F1642" s="196"/>
      <c r="G1642" s="196"/>
      <c r="H1642" s="196"/>
      <c r="I1642" s="196"/>
      <c r="J1642" s="197"/>
      <c r="K1642" s="198"/>
    </row>
    <row r="1643" spans="2:11" x14ac:dyDescent="0.25">
      <c r="B1643" s="196"/>
      <c r="C1643" s="196"/>
      <c r="D1643" s="196"/>
      <c r="E1643" s="196"/>
      <c r="F1643" s="196"/>
      <c r="G1643" s="196"/>
      <c r="H1643" s="196"/>
      <c r="I1643" s="196"/>
      <c r="J1643" s="197"/>
      <c r="K1643" s="198"/>
    </row>
    <row r="1644" spans="2:11" x14ac:dyDescent="0.25">
      <c r="B1644" s="196"/>
      <c r="C1644" s="196"/>
      <c r="D1644" s="196"/>
      <c r="E1644" s="196"/>
      <c r="F1644" s="196"/>
      <c r="G1644" s="196"/>
      <c r="H1644" s="196"/>
      <c r="I1644" s="196"/>
      <c r="J1644" s="197"/>
      <c r="K1644" s="198"/>
    </row>
    <row r="1645" spans="2:11" x14ac:dyDescent="0.25">
      <c r="B1645" s="196"/>
      <c r="C1645" s="196"/>
      <c r="D1645" s="196"/>
      <c r="E1645" s="196"/>
      <c r="F1645" s="196"/>
      <c r="G1645" s="196"/>
      <c r="H1645" s="196"/>
      <c r="I1645" s="196"/>
      <c r="J1645" s="197"/>
      <c r="K1645" s="198"/>
    </row>
    <row r="1646" spans="2:11" x14ac:dyDescent="0.25">
      <c r="B1646" s="196"/>
      <c r="C1646" s="196"/>
      <c r="D1646" s="196"/>
      <c r="E1646" s="196"/>
      <c r="F1646" s="196"/>
      <c r="G1646" s="196"/>
      <c r="H1646" s="196"/>
      <c r="I1646" s="196"/>
      <c r="J1646" s="197"/>
      <c r="K1646" s="198"/>
    </row>
    <row r="1647" spans="2:11" x14ac:dyDescent="0.25">
      <c r="B1647" s="196"/>
      <c r="C1647" s="196"/>
      <c r="D1647" s="196"/>
      <c r="E1647" s="196"/>
      <c r="F1647" s="196"/>
      <c r="G1647" s="196"/>
      <c r="H1647" s="196"/>
      <c r="I1647" s="196"/>
      <c r="J1647" s="197"/>
      <c r="K1647" s="198"/>
    </row>
    <row r="1648" spans="2:11" x14ac:dyDescent="0.25">
      <c r="B1648" s="196"/>
      <c r="C1648" s="196"/>
      <c r="D1648" s="196"/>
      <c r="E1648" s="196"/>
      <c r="F1648" s="196"/>
      <c r="G1648" s="196"/>
      <c r="H1648" s="196"/>
      <c r="I1648" s="196"/>
      <c r="J1648" s="197"/>
      <c r="K1648" s="198"/>
    </row>
    <row r="1649" spans="2:11" x14ac:dyDescent="0.25">
      <c r="B1649" s="196"/>
      <c r="C1649" s="196"/>
      <c r="D1649" s="196"/>
      <c r="E1649" s="196"/>
      <c r="F1649" s="196"/>
      <c r="G1649" s="196"/>
      <c r="H1649" s="196"/>
      <c r="I1649" s="196"/>
      <c r="J1649" s="197"/>
      <c r="K1649" s="198"/>
    </row>
    <row r="1650" spans="2:11" x14ac:dyDescent="0.25">
      <c r="B1650" s="196"/>
      <c r="C1650" s="196"/>
      <c r="D1650" s="196"/>
      <c r="E1650" s="196"/>
      <c r="F1650" s="196"/>
      <c r="G1650" s="196"/>
      <c r="H1650" s="196"/>
      <c r="I1650" s="196"/>
      <c r="J1650" s="197"/>
      <c r="K1650" s="198"/>
    </row>
    <row r="1651" spans="2:11" x14ac:dyDescent="0.25">
      <c r="B1651" s="196"/>
      <c r="C1651" s="196"/>
      <c r="D1651" s="196"/>
      <c r="E1651" s="196"/>
      <c r="F1651" s="196"/>
      <c r="G1651" s="196"/>
      <c r="H1651" s="196"/>
      <c r="I1651" s="196"/>
      <c r="J1651" s="197"/>
      <c r="K1651" s="198"/>
    </row>
    <row r="1652" spans="2:11" x14ac:dyDescent="0.25">
      <c r="B1652" s="196"/>
      <c r="C1652" s="196"/>
      <c r="D1652" s="196"/>
      <c r="E1652" s="196"/>
      <c r="F1652" s="196"/>
      <c r="G1652" s="196"/>
      <c r="H1652" s="196"/>
      <c r="I1652" s="196"/>
      <c r="J1652" s="197"/>
      <c r="K1652" s="198"/>
    </row>
    <row r="1653" spans="2:11" x14ac:dyDescent="0.25">
      <c r="B1653" s="196"/>
      <c r="C1653" s="196"/>
      <c r="D1653" s="196"/>
      <c r="E1653" s="196"/>
      <c r="F1653" s="196"/>
      <c r="G1653" s="196"/>
      <c r="H1653" s="196"/>
      <c r="I1653" s="196"/>
      <c r="J1653" s="197"/>
      <c r="K1653" s="198"/>
    </row>
    <row r="1654" spans="2:11" x14ac:dyDescent="0.25">
      <c r="B1654" s="196"/>
      <c r="C1654" s="196"/>
      <c r="D1654" s="196"/>
      <c r="E1654" s="196"/>
      <c r="F1654" s="196"/>
      <c r="G1654" s="196"/>
      <c r="H1654" s="196"/>
      <c r="I1654" s="196"/>
      <c r="J1654" s="197"/>
      <c r="K1654" s="198"/>
    </row>
    <row r="1655" spans="2:11" x14ac:dyDescent="0.25">
      <c r="B1655" s="196"/>
      <c r="C1655" s="196"/>
      <c r="D1655" s="196"/>
      <c r="E1655" s="196"/>
      <c r="F1655" s="196"/>
      <c r="G1655" s="196"/>
      <c r="H1655" s="196"/>
      <c r="I1655" s="196"/>
      <c r="J1655" s="197"/>
      <c r="K1655" s="198"/>
    </row>
    <row r="1656" spans="2:11" x14ac:dyDescent="0.25">
      <c r="B1656" s="196"/>
      <c r="C1656" s="196"/>
      <c r="D1656" s="196"/>
      <c r="E1656" s="196"/>
      <c r="F1656" s="196"/>
      <c r="G1656" s="196"/>
      <c r="H1656" s="196"/>
      <c r="I1656" s="196"/>
      <c r="J1656" s="197"/>
      <c r="K1656" s="198"/>
    </row>
    <row r="1657" spans="2:11" x14ac:dyDescent="0.25">
      <c r="B1657" s="196"/>
      <c r="C1657" s="196"/>
      <c r="D1657" s="196"/>
      <c r="E1657" s="196"/>
      <c r="F1657" s="196"/>
      <c r="G1657" s="196"/>
      <c r="H1657" s="196"/>
      <c r="I1657" s="196"/>
      <c r="J1657" s="197"/>
      <c r="K1657" s="198"/>
    </row>
    <row r="1658" spans="2:11" x14ac:dyDescent="0.25">
      <c r="B1658" s="196"/>
      <c r="C1658" s="196"/>
      <c r="D1658" s="196"/>
      <c r="E1658" s="196"/>
      <c r="F1658" s="196"/>
      <c r="G1658" s="196"/>
      <c r="H1658" s="196"/>
      <c r="I1658" s="196"/>
      <c r="J1658" s="197"/>
      <c r="K1658" s="198"/>
    </row>
    <row r="1659" spans="2:11" x14ac:dyDescent="0.25">
      <c r="B1659" s="196"/>
      <c r="C1659" s="196"/>
      <c r="D1659" s="196"/>
      <c r="E1659" s="196"/>
      <c r="F1659" s="196"/>
      <c r="G1659" s="196"/>
      <c r="H1659" s="196"/>
      <c r="I1659" s="196"/>
      <c r="J1659" s="197"/>
      <c r="K1659" s="198"/>
    </row>
    <row r="1660" spans="2:11" x14ac:dyDescent="0.25">
      <c r="B1660" s="196"/>
      <c r="C1660" s="196"/>
      <c r="D1660" s="196"/>
      <c r="E1660" s="196"/>
      <c r="F1660" s="196"/>
      <c r="G1660" s="196"/>
      <c r="H1660" s="196"/>
      <c r="I1660" s="196"/>
      <c r="J1660" s="197"/>
      <c r="K1660" s="198"/>
    </row>
    <row r="1661" spans="2:11" x14ac:dyDescent="0.25">
      <c r="B1661" s="196"/>
      <c r="C1661" s="196"/>
      <c r="D1661" s="196"/>
      <c r="E1661" s="196"/>
      <c r="F1661" s="196"/>
      <c r="G1661" s="196"/>
      <c r="H1661" s="196"/>
      <c r="I1661" s="196"/>
      <c r="J1661" s="197"/>
      <c r="K1661" s="198"/>
    </row>
    <row r="1662" spans="2:11" x14ac:dyDescent="0.25">
      <c r="B1662" s="196"/>
      <c r="C1662" s="196"/>
      <c r="D1662" s="196"/>
      <c r="E1662" s="196"/>
      <c r="F1662" s="196"/>
      <c r="G1662" s="196"/>
      <c r="H1662" s="196"/>
      <c r="I1662" s="196"/>
      <c r="J1662" s="197"/>
      <c r="K1662" s="198"/>
    </row>
    <row r="1663" spans="2:11" x14ac:dyDescent="0.25">
      <c r="B1663" s="196"/>
      <c r="C1663" s="196"/>
      <c r="D1663" s="196"/>
      <c r="E1663" s="196"/>
      <c r="F1663" s="196"/>
      <c r="G1663" s="196"/>
      <c r="H1663" s="196"/>
      <c r="I1663" s="196"/>
      <c r="J1663" s="197"/>
      <c r="K1663" s="198"/>
    </row>
    <row r="1664" spans="2:11" x14ac:dyDescent="0.25">
      <c r="B1664" s="196"/>
      <c r="C1664" s="196"/>
      <c r="D1664" s="196"/>
      <c r="E1664" s="196"/>
      <c r="F1664" s="196"/>
      <c r="G1664" s="196"/>
      <c r="H1664" s="196"/>
      <c r="I1664" s="196"/>
      <c r="J1664" s="197"/>
      <c r="K1664" s="198"/>
    </row>
    <row r="1665" spans="2:11" x14ac:dyDescent="0.25">
      <c r="B1665" s="196"/>
      <c r="C1665" s="196"/>
      <c r="D1665" s="196"/>
      <c r="E1665" s="196"/>
      <c r="F1665" s="196"/>
      <c r="G1665" s="196"/>
      <c r="H1665" s="196"/>
      <c r="I1665" s="196"/>
      <c r="J1665" s="197"/>
      <c r="K1665" s="198"/>
    </row>
    <row r="1666" spans="2:11" x14ac:dyDescent="0.25">
      <c r="B1666" s="196"/>
      <c r="C1666" s="196"/>
      <c r="D1666" s="196"/>
      <c r="E1666" s="196"/>
      <c r="F1666" s="196"/>
      <c r="G1666" s="196"/>
      <c r="H1666" s="196"/>
      <c r="I1666" s="196"/>
      <c r="J1666" s="197"/>
      <c r="K1666" s="198"/>
    </row>
    <row r="1667" spans="2:11" x14ac:dyDescent="0.25">
      <c r="B1667" s="196"/>
      <c r="C1667" s="196"/>
      <c r="D1667" s="196"/>
      <c r="E1667" s="196"/>
      <c r="F1667" s="196"/>
      <c r="G1667" s="196"/>
      <c r="H1667" s="196"/>
      <c r="I1667" s="196"/>
      <c r="J1667" s="197"/>
      <c r="K1667" s="198"/>
    </row>
    <row r="1668" spans="2:11" x14ac:dyDescent="0.25">
      <c r="B1668" s="196"/>
      <c r="C1668" s="196"/>
      <c r="D1668" s="196"/>
      <c r="E1668" s="196"/>
      <c r="F1668" s="196"/>
      <c r="G1668" s="196"/>
      <c r="H1668" s="196"/>
      <c r="I1668" s="196"/>
      <c r="J1668" s="197"/>
      <c r="K1668" s="198"/>
    </row>
    <row r="1669" spans="2:11" x14ac:dyDescent="0.25">
      <c r="B1669" s="196"/>
      <c r="C1669" s="196"/>
      <c r="D1669" s="196"/>
      <c r="E1669" s="196"/>
      <c r="F1669" s="196"/>
      <c r="G1669" s="196"/>
      <c r="H1669" s="196"/>
      <c r="I1669" s="196"/>
      <c r="J1669" s="197"/>
      <c r="K1669" s="198"/>
    </row>
    <row r="1670" spans="2:11" x14ac:dyDescent="0.25">
      <c r="B1670" s="196"/>
      <c r="C1670" s="196"/>
      <c r="D1670" s="196"/>
      <c r="E1670" s="196"/>
      <c r="F1670" s="196"/>
      <c r="G1670" s="196"/>
      <c r="H1670" s="196"/>
      <c r="I1670" s="196"/>
      <c r="J1670" s="197"/>
      <c r="K1670" s="198"/>
    </row>
    <row r="1671" spans="2:11" x14ac:dyDescent="0.25">
      <c r="B1671" s="196"/>
      <c r="C1671" s="196"/>
      <c r="D1671" s="196"/>
      <c r="E1671" s="196"/>
      <c r="F1671" s="196"/>
      <c r="G1671" s="196"/>
      <c r="H1671" s="196"/>
      <c r="I1671" s="196"/>
      <c r="J1671" s="197"/>
      <c r="K1671" s="198"/>
    </row>
    <row r="1672" spans="2:11" x14ac:dyDescent="0.25">
      <c r="B1672" s="196"/>
      <c r="C1672" s="196"/>
      <c r="D1672" s="196"/>
      <c r="E1672" s="196"/>
      <c r="F1672" s="196"/>
      <c r="G1672" s="196"/>
      <c r="H1672" s="196"/>
      <c r="I1672" s="196"/>
      <c r="J1672" s="197"/>
      <c r="K1672" s="198"/>
    </row>
    <row r="1673" spans="2:11" x14ac:dyDescent="0.25">
      <c r="B1673" s="196"/>
      <c r="C1673" s="196"/>
      <c r="D1673" s="196"/>
      <c r="E1673" s="196"/>
      <c r="F1673" s="196"/>
      <c r="G1673" s="196"/>
      <c r="H1673" s="196"/>
      <c r="I1673" s="196"/>
      <c r="J1673" s="197"/>
      <c r="K1673" s="198"/>
    </row>
    <row r="1674" spans="2:11" x14ac:dyDescent="0.25">
      <c r="B1674" s="196"/>
      <c r="C1674" s="196"/>
      <c r="D1674" s="196"/>
      <c r="E1674" s="196"/>
      <c r="F1674" s="196"/>
      <c r="G1674" s="196"/>
      <c r="H1674" s="196"/>
      <c r="I1674" s="196"/>
      <c r="J1674" s="197"/>
      <c r="K1674" s="198"/>
    </row>
    <row r="1675" spans="2:11" x14ac:dyDescent="0.25">
      <c r="B1675" s="196"/>
      <c r="C1675" s="196"/>
      <c r="D1675" s="196"/>
      <c r="E1675" s="196"/>
      <c r="F1675" s="196"/>
      <c r="G1675" s="196"/>
      <c r="H1675" s="196"/>
      <c r="I1675" s="196"/>
      <c r="J1675" s="197"/>
      <c r="K1675" s="198"/>
    </row>
    <row r="1676" spans="2:11" x14ac:dyDescent="0.25">
      <c r="B1676" s="196"/>
      <c r="C1676" s="196"/>
      <c r="D1676" s="196"/>
      <c r="E1676" s="196"/>
      <c r="F1676" s="196"/>
      <c r="G1676" s="196"/>
      <c r="H1676" s="196"/>
      <c r="I1676" s="196"/>
      <c r="J1676" s="197"/>
      <c r="K1676" s="198"/>
    </row>
    <row r="1677" spans="2:11" x14ac:dyDescent="0.25">
      <c r="B1677" s="196"/>
      <c r="C1677" s="196"/>
      <c r="D1677" s="196"/>
      <c r="E1677" s="196"/>
      <c r="F1677" s="196"/>
      <c r="G1677" s="196"/>
      <c r="H1677" s="196"/>
      <c r="I1677" s="196"/>
      <c r="J1677" s="197"/>
      <c r="K1677" s="198"/>
    </row>
    <row r="1678" spans="2:11" x14ac:dyDescent="0.25">
      <c r="B1678" s="196"/>
      <c r="C1678" s="196"/>
      <c r="D1678" s="196"/>
      <c r="E1678" s="196"/>
      <c r="F1678" s="196"/>
      <c r="G1678" s="196"/>
      <c r="H1678" s="196"/>
      <c r="I1678" s="196"/>
      <c r="J1678" s="197"/>
      <c r="K1678" s="198"/>
    </row>
    <row r="1679" spans="2:11" x14ac:dyDescent="0.25">
      <c r="B1679" s="196"/>
      <c r="C1679" s="196"/>
      <c r="D1679" s="196"/>
      <c r="E1679" s="196"/>
      <c r="F1679" s="196"/>
      <c r="G1679" s="196"/>
      <c r="H1679" s="196"/>
      <c r="I1679" s="196"/>
      <c r="J1679" s="197"/>
      <c r="K1679" s="198"/>
    </row>
    <row r="1680" spans="2:11" x14ac:dyDescent="0.25">
      <c r="B1680" s="196"/>
      <c r="C1680" s="196"/>
      <c r="D1680" s="196"/>
      <c r="E1680" s="196"/>
      <c r="F1680" s="196"/>
      <c r="G1680" s="196"/>
      <c r="H1680" s="196"/>
      <c r="I1680" s="196"/>
      <c r="J1680" s="197"/>
      <c r="K1680" s="198"/>
    </row>
    <row r="1681" spans="2:11" x14ac:dyDescent="0.25">
      <c r="B1681" s="196"/>
      <c r="C1681" s="196"/>
      <c r="D1681" s="196"/>
      <c r="E1681" s="196"/>
      <c r="F1681" s="196"/>
      <c r="G1681" s="196"/>
      <c r="H1681" s="196"/>
      <c r="I1681" s="196"/>
      <c r="J1681" s="197"/>
      <c r="K1681" s="198"/>
    </row>
    <row r="1682" spans="2:11" x14ac:dyDescent="0.25">
      <c r="B1682" s="196"/>
      <c r="C1682" s="196"/>
      <c r="D1682" s="196"/>
      <c r="E1682" s="196"/>
      <c r="F1682" s="196"/>
      <c r="G1682" s="196"/>
      <c r="H1682" s="196"/>
      <c r="I1682" s="196"/>
      <c r="J1682" s="197"/>
      <c r="K1682" s="198"/>
    </row>
    <row r="1683" spans="2:11" x14ac:dyDescent="0.25">
      <c r="B1683" s="196"/>
      <c r="C1683" s="196"/>
      <c r="D1683" s="196"/>
      <c r="E1683" s="196"/>
      <c r="F1683" s="196"/>
      <c r="G1683" s="196"/>
      <c r="H1683" s="196"/>
      <c r="I1683" s="196"/>
      <c r="J1683" s="197"/>
      <c r="K1683" s="198"/>
    </row>
    <row r="1684" spans="2:11" x14ac:dyDescent="0.25">
      <c r="B1684" s="196"/>
      <c r="C1684" s="196"/>
      <c r="D1684" s="196"/>
      <c r="E1684" s="196"/>
      <c r="F1684" s="196"/>
      <c r="G1684" s="196"/>
      <c r="H1684" s="196"/>
      <c r="I1684" s="196"/>
      <c r="J1684" s="197"/>
      <c r="K1684" s="198"/>
    </row>
    <row r="1685" spans="2:11" x14ac:dyDescent="0.25">
      <c r="B1685" s="196"/>
      <c r="C1685" s="196"/>
      <c r="D1685" s="196"/>
      <c r="E1685" s="196"/>
      <c r="F1685" s="196"/>
      <c r="G1685" s="196"/>
      <c r="H1685" s="196"/>
      <c r="I1685" s="196"/>
      <c r="J1685" s="197"/>
      <c r="K1685" s="198"/>
    </row>
    <row r="1686" spans="2:11" x14ac:dyDescent="0.25">
      <c r="B1686" s="196"/>
      <c r="C1686" s="196"/>
      <c r="D1686" s="196"/>
      <c r="E1686" s="196"/>
      <c r="F1686" s="196"/>
      <c r="G1686" s="196"/>
      <c r="H1686" s="196"/>
      <c r="I1686" s="196"/>
      <c r="J1686" s="197"/>
      <c r="K1686" s="198"/>
    </row>
    <row r="1687" spans="2:11" x14ac:dyDescent="0.25">
      <c r="B1687" s="196"/>
      <c r="C1687" s="196"/>
      <c r="D1687" s="196"/>
      <c r="E1687" s="196"/>
      <c r="F1687" s="196"/>
      <c r="G1687" s="196"/>
      <c r="H1687" s="196"/>
      <c r="I1687" s="196"/>
      <c r="J1687" s="197"/>
      <c r="K1687" s="198"/>
    </row>
    <row r="1688" spans="2:11" x14ac:dyDescent="0.25">
      <c r="B1688" s="196"/>
      <c r="C1688" s="196"/>
      <c r="D1688" s="196"/>
      <c r="E1688" s="196"/>
      <c r="F1688" s="196"/>
      <c r="G1688" s="196"/>
      <c r="H1688" s="196"/>
      <c r="I1688" s="196"/>
      <c r="J1688" s="197"/>
      <c r="K1688" s="198"/>
    </row>
    <row r="1689" spans="2:11" x14ac:dyDescent="0.25">
      <c r="B1689" s="196"/>
      <c r="C1689" s="196"/>
      <c r="D1689" s="196"/>
      <c r="E1689" s="196"/>
      <c r="F1689" s="196"/>
      <c r="G1689" s="196"/>
      <c r="H1689" s="196"/>
      <c r="I1689" s="196"/>
      <c r="J1689" s="197"/>
      <c r="K1689" s="198"/>
    </row>
    <row r="1690" spans="2:11" x14ac:dyDescent="0.25">
      <c r="B1690" s="196"/>
      <c r="C1690" s="196"/>
      <c r="D1690" s="196"/>
      <c r="E1690" s="196"/>
      <c r="F1690" s="196"/>
      <c r="G1690" s="196"/>
      <c r="H1690" s="196"/>
      <c r="I1690" s="196"/>
      <c r="J1690" s="197"/>
      <c r="K1690" s="198"/>
    </row>
    <row r="1691" spans="2:11" x14ac:dyDescent="0.25">
      <c r="B1691" s="196"/>
      <c r="C1691" s="196"/>
      <c r="D1691" s="196"/>
      <c r="E1691" s="196"/>
      <c r="F1691" s="196"/>
      <c r="G1691" s="196"/>
      <c r="H1691" s="196"/>
      <c r="I1691" s="196"/>
      <c r="J1691" s="197"/>
      <c r="K1691" s="198"/>
    </row>
    <row r="1692" spans="2:11" x14ac:dyDescent="0.25">
      <c r="B1692" s="196"/>
      <c r="C1692" s="196"/>
      <c r="D1692" s="196"/>
      <c r="E1692" s="196"/>
      <c r="F1692" s="196"/>
      <c r="G1692" s="196"/>
      <c r="H1692" s="196"/>
      <c r="I1692" s="196"/>
      <c r="J1692" s="197"/>
      <c r="K1692" s="198"/>
    </row>
    <row r="1693" spans="2:11" x14ac:dyDescent="0.25">
      <c r="B1693" s="196"/>
      <c r="C1693" s="196"/>
      <c r="D1693" s="196"/>
      <c r="E1693" s="196"/>
      <c r="F1693" s="196"/>
      <c r="G1693" s="196"/>
      <c r="H1693" s="196"/>
      <c r="I1693" s="196"/>
      <c r="J1693" s="197"/>
      <c r="K1693" s="198"/>
    </row>
    <row r="1694" spans="2:11" x14ac:dyDescent="0.25">
      <c r="B1694" s="196"/>
      <c r="C1694" s="196"/>
      <c r="D1694" s="196"/>
      <c r="E1694" s="196"/>
      <c r="F1694" s="196"/>
      <c r="G1694" s="196"/>
      <c r="H1694" s="196"/>
      <c r="I1694" s="196"/>
      <c r="J1694" s="197"/>
      <c r="K1694" s="198"/>
    </row>
    <row r="1695" spans="2:11" x14ac:dyDescent="0.25">
      <c r="B1695" s="196"/>
      <c r="C1695" s="196"/>
      <c r="D1695" s="196"/>
      <c r="E1695" s="196"/>
      <c r="F1695" s="196"/>
      <c r="G1695" s="196"/>
      <c r="H1695" s="196"/>
      <c r="I1695" s="196"/>
      <c r="J1695" s="197"/>
      <c r="K1695" s="198"/>
    </row>
    <row r="1696" spans="2:11" x14ac:dyDescent="0.25">
      <c r="B1696" s="196"/>
      <c r="C1696" s="196"/>
      <c r="D1696" s="196"/>
      <c r="E1696" s="196"/>
      <c r="F1696" s="196"/>
      <c r="G1696" s="196"/>
      <c r="H1696" s="196"/>
      <c r="I1696" s="196"/>
      <c r="J1696" s="197"/>
      <c r="K1696" s="198"/>
    </row>
    <row r="1697" spans="2:11" x14ac:dyDescent="0.25">
      <c r="B1697" s="196"/>
      <c r="C1697" s="196"/>
      <c r="D1697" s="196"/>
      <c r="E1697" s="196"/>
      <c r="F1697" s="196"/>
      <c r="G1697" s="196"/>
      <c r="H1697" s="196"/>
      <c r="I1697" s="196"/>
      <c r="J1697" s="197"/>
      <c r="K1697" s="198"/>
    </row>
    <row r="1698" spans="2:11" x14ac:dyDescent="0.25">
      <c r="B1698" s="196"/>
      <c r="C1698" s="196"/>
      <c r="D1698" s="196"/>
      <c r="E1698" s="196"/>
      <c r="F1698" s="196"/>
      <c r="G1698" s="196"/>
      <c r="H1698" s="196"/>
      <c r="I1698" s="196"/>
      <c r="J1698" s="197"/>
      <c r="K1698" s="198"/>
    </row>
    <row r="1699" spans="2:11" x14ac:dyDescent="0.25">
      <c r="B1699" s="196"/>
      <c r="C1699" s="196"/>
      <c r="D1699" s="196"/>
      <c r="E1699" s="196"/>
      <c r="F1699" s="196"/>
      <c r="G1699" s="196"/>
      <c r="H1699" s="196"/>
      <c r="I1699" s="196"/>
      <c r="J1699" s="197"/>
      <c r="K1699" s="198"/>
    </row>
    <row r="1700" spans="2:11" x14ac:dyDescent="0.25">
      <c r="B1700" s="196"/>
      <c r="C1700" s="196"/>
      <c r="D1700" s="196"/>
      <c r="E1700" s="196"/>
      <c r="F1700" s="196"/>
      <c r="G1700" s="196"/>
      <c r="H1700" s="196"/>
      <c r="I1700" s="196"/>
      <c r="J1700" s="197"/>
      <c r="K1700" s="198"/>
    </row>
    <row r="1701" spans="2:11" x14ac:dyDescent="0.25">
      <c r="B1701" s="196"/>
      <c r="C1701" s="196"/>
      <c r="D1701" s="196"/>
      <c r="E1701" s="196"/>
      <c r="F1701" s="196"/>
      <c r="G1701" s="196"/>
      <c r="H1701" s="196"/>
      <c r="I1701" s="196"/>
      <c r="J1701" s="197"/>
      <c r="K1701" s="198"/>
    </row>
    <row r="1702" spans="2:11" x14ac:dyDescent="0.25">
      <c r="B1702" s="196"/>
      <c r="C1702" s="196"/>
      <c r="D1702" s="196"/>
      <c r="E1702" s="196"/>
      <c r="F1702" s="196"/>
      <c r="G1702" s="196"/>
      <c r="H1702" s="196"/>
      <c r="I1702" s="196"/>
      <c r="J1702" s="197"/>
      <c r="K1702" s="198"/>
    </row>
    <row r="1703" spans="2:11" x14ac:dyDescent="0.25">
      <c r="B1703" s="196"/>
      <c r="C1703" s="196"/>
      <c r="D1703" s="196"/>
      <c r="E1703" s="196"/>
      <c r="F1703" s="196"/>
      <c r="G1703" s="196"/>
      <c r="H1703" s="196"/>
      <c r="I1703" s="196"/>
      <c r="J1703" s="197"/>
      <c r="K1703" s="198"/>
    </row>
    <row r="1704" spans="2:11" x14ac:dyDescent="0.25">
      <c r="B1704" s="196"/>
      <c r="C1704" s="196"/>
      <c r="D1704" s="196"/>
      <c r="E1704" s="196"/>
      <c r="F1704" s="196"/>
      <c r="G1704" s="196"/>
      <c r="H1704" s="196"/>
      <c r="I1704" s="196"/>
      <c r="J1704" s="197"/>
      <c r="K1704" s="198"/>
    </row>
    <row r="1705" spans="2:11" x14ac:dyDescent="0.25">
      <c r="B1705" s="196"/>
      <c r="C1705" s="196"/>
      <c r="D1705" s="196"/>
      <c r="E1705" s="196"/>
      <c r="F1705" s="196"/>
      <c r="G1705" s="196"/>
      <c r="H1705" s="196"/>
      <c r="I1705" s="196"/>
      <c r="J1705" s="197"/>
      <c r="K1705" s="198"/>
    </row>
    <row r="1706" spans="2:11" x14ac:dyDescent="0.25">
      <c r="B1706" s="196"/>
      <c r="C1706" s="196"/>
      <c r="D1706" s="196"/>
      <c r="E1706" s="196"/>
      <c r="F1706" s="196"/>
      <c r="G1706" s="196"/>
      <c r="H1706" s="196"/>
      <c r="I1706" s="196"/>
      <c r="J1706" s="197"/>
      <c r="K1706" s="198"/>
    </row>
    <row r="1707" spans="2:11" x14ac:dyDescent="0.25">
      <c r="B1707" s="196"/>
      <c r="C1707" s="196"/>
      <c r="D1707" s="196"/>
      <c r="E1707" s="196"/>
      <c r="F1707" s="196"/>
      <c r="G1707" s="196"/>
      <c r="H1707" s="196"/>
      <c r="I1707" s="196"/>
      <c r="J1707" s="197"/>
      <c r="K1707" s="198"/>
    </row>
    <row r="1708" spans="2:11" x14ac:dyDescent="0.25">
      <c r="B1708" s="196"/>
      <c r="C1708" s="196"/>
      <c r="D1708" s="196"/>
      <c r="E1708" s="196"/>
      <c r="F1708" s="196"/>
      <c r="G1708" s="196"/>
      <c r="H1708" s="196"/>
      <c r="I1708" s="196"/>
      <c r="J1708" s="197"/>
      <c r="K1708" s="198"/>
    </row>
    <row r="1709" spans="2:11" x14ac:dyDescent="0.25">
      <c r="B1709" s="196"/>
      <c r="C1709" s="196"/>
      <c r="D1709" s="196"/>
      <c r="E1709" s="196"/>
      <c r="F1709" s="196"/>
      <c r="G1709" s="196"/>
      <c r="H1709" s="196"/>
      <c r="I1709" s="196"/>
      <c r="J1709" s="197"/>
      <c r="K1709" s="198"/>
    </row>
    <row r="1710" spans="2:11" x14ac:dyDescent="0.25">
      <c r="B1710" s="196"/>
      <c r="C1710" s="196"/>
      <c r="D1710" s="196"/>
      <c r="E1710" s="196"/>
      <c r="F1710" s="196"/>
      <c r="G1710" s="196"/>
      <c r="H1710" s="196"/>
      <c r="I1710" s="196"/>
      <c r="J1710" s="197"/>
      <c r="K1710" s="198"/>
    </row>
    <row r="1711" spans="2:11" x14ac:dyDescent="0.25">
      <c r="B1711" s="196"/>
      <c r="C1711" s="196"/>
      <c r="D1711" s="196"/>
      <c r="E1711" s="196"/>
      <c r="F1711" s="196"/>
      <c r="G1711" s="196"/>
      <c r="H1711" s="196"/>
      <c r="I1711" s="196"/>
      <c r="J1711" s="197"/>
      <c r="K1711" s="198"/>
    </row>
    <row r="1712" spans="2:11" x14ac:dyDescent="0.25">
      <c r="B1712" s="196"/>
      <c r="C1712" s="196"/>
      <c r="D1712" s="196"/>
      <c r="E1712" s="196"/>
      <c r="F1712" s="196"/>
      <c r="G1712" s="196"/>
      <c r="H1712" s="196"/>
      <c r="I1712" s="196"/>
      <c r="J1712" s="197"/>
      <c r="K1712" s="198"/>
    </row>
    <row r="1713" spans="2:11" x14ac:dyDescent="0.25">
      <c r="B1713" s="196"/>
      <c r="C1713" s="196"/>
      <c r="D1713" s="196"/>
      <c r="E1713" s="196"/>
      <c r="F1713" s="196"/>
      <c r="G1713" s="196"/>
      <c r="H1713" s="196"/>
      <c r="I1713" s="196"/>
      <c r="J1713" s="197"/>
      <c r="K1713" s="198"/>
    </row>
    <row r="1714" spans="2:11" x14ac:dyDescent="0.25">
      <c r="B1714" s="196"/>
      <c r="C1714" s="196"/>
      <c r="D1714" s="196"/>
      <c r="E1714" s="196"/>
      <c r="F1714" s="196"/>
      <c r="G1714" s="196"/>
      <c r="H1714" s="196"/>
      <c r="I1714" s="196"/>
      <c r="J1714" s="197"/>
      <c r="K1714" s="198"/>
    </row>
    <row r="1715" spans="2:11" x14ac:dyDescent="0.25">
      <c r="B1715" s="196"/>
      <c r="C1715" s="196"/>
      <c r="D1715" s="196"/>
      <c r="E1715" s="196"/>
      <c r="F1715" s="196"/>
      <c r="G1715" s="196"/>
      <c r="H1715" s="196"/>
      <c r="I1715" s="196"/>
      <c r="J1715" s="197"/>
      <c r="K1715" s="198"/>
    </row>
    <row r="1716" spans="2:11" x14ac:dyDescent="0.25">
      <c r="B1716" s="196"/>
      <c r="C1716" s="196"/>
      <c r="D1716" s="196"/>
      <c r="E1716" s="196"/>
      <c r="F1716" s="196"/>
      <c r="G1716" s="196"/>
      <c r="H1716" s="196"/>
      <c r="I1716" s="196"/>
      <c r="J1716" s="197"/>
      <c r="K1716" s="198"/>
    </row>
    <row r="1717" spans="2:11" x14ac:dyDescent="0.25">
      <c r="B1717" s="196"/>
      <c r="C1717" s="196"/>
      <c r="D1717" s="196"/>
      <c r="E1717" s="196"/>
      <c r="F1717" s="196"/>
      <c r="G1717" s="196"/>
      <c r="H1717" s="196"/>
      <c r="I1717" s="196"/>
      <c r="J1717" s="197"/>
      <c r="K1717" s="198"/>
    </row>
    <row r="1718" spans="2:11" x14ac:dyDescent="0.25">
      <c r="B1718" s="196"/>
      <c r="C1718" s="196"/>
      <c r="D1718" s="196"/>
      <c r="E1718" s="196"/>
      <c r="F1718" s="196"/>
      <c r="G1718" s="196"/>
      <c r="H1718" s="196"/>
      <c r="I1718" s="196"/>
      <c r="J1718" s="197"/>
      <c r="K1718" s="198"/>
    </row>
    <row r="1719" spans="2:11" x14ac:dyDescent="0.25">
      <c r="B1719" s="196"/>
      <c r="C1719" s="196"/>
      <c r="D1719" s="196"/>
      <c r="E1719" s="196"/>
      <c r="F1719" s="196"/>
      <c r="G1719" s="196"/>
      <c r="H1719" s="196"/>
      <c r="I1719" s="196"/>
      <c r="J1719" s="197"/>
      <c r="K1719" s="198"/>
    </row>
    <row r="1720" spans="2:11" x14ac:dyDescent="0.25">
      <c r="B1720" s="196"/>
      <c r="C1720" s="196"/>
      <c r="D1720" s="196"/>
      <c r="E1720" s="196"/>
      <c r="F1720" s="196"/>
      <c r="G1720" s="196"/>
      <c r="H1720" s="196"/>
      <c r="I1720" s="196"/>
      <c r="J1720" s="197"/>
      <c r="K1720" s="198"/>
    </row>
    <row r="1721" spans="2:11" x14ac:dyDescent="0.25">
      <c r="B1721" s="196"/>
      <c r="C1721" s="196"/>
      <c r="D1721" s="196"/>
      <c r="E1721" s="196"/>
      <c r="F1721" s="196"/>
      <c r="G1721" s="196"/>
      <c r="H1721" s="196"/>
      <c r="I1721" s="196"/>
      <c r="J1721" s="197"/>
      <c r="K1721" s="198"/>
    </row>
    <row r="1722" spans="2:11" x14ac:dyDescent="0.25">
      <c r="B1722" s="196"/>
      <c r="C1722" s="196"/>
      <c r="D1722" s="196"/>
      <c r="E1722" s="196"/>
      <c r="F1722" s="196"/>
      <c r="G1722" s="196"/>
      <c r="H1722" s="196"/>
      <c r="I1722" s="196"/>
      <c r="J1722" s="197"/>
      <c r="K1722" s="198"/>
    </row>
    <row r="1723" spans="2:11" x14ac:dyDescent="0.25">
      <c r="B1723" s="196"/>
      <c r="C1723" s="196"/>
      <c r="D1723" s="196"/>
      <c r="E1723" s="196"/>
      <c r="F1723" s="196"/>
      <c r="G1723" s="196"/>
      <c r="H1723" s="196"/>
      <c r="I1723" s="196"/>
      <c r="J1723" s="197"/>
      <c r="K1723" s="198"/>
    </row>
    <row r="1724" spans="2:11" x14ac:dyDescent="0.25">
      <c r="B1724" s="196"/>
      <c r="C1724" s="196"/>
      <c r="D1724" s="196"/>
      <c r="E1724" s="196"/>
      <c r="F1724" s="196"/>
      <c r="G1724" s="196"/>
      <c r="H1724" s="196"/>
      <c r="I1724" s="196"/>
      <c r="J1724" s="197"/>
      <c r="K1724" s="198"/>
    </row>
    <row r="1725" spans="2:11" x14ac:dyDescent="0.25">
      <c r="B1725" s="196"/>
      <c r="C1725" s="196"/>
      <c r="D1725" s="196"/>
      <c r="E1725" s="196"/>
      <c r="F1725" s="196"/>
      <c r="G1725" s="196"/>
      <c r="H1725" s="196"/>
      <c r="I1725" s="196"/>
      <c r="J1725" s="197"/>
      <c r="K1725" s="198"/>
    </row>
    <row r="1726" spans="2:11" x14ac:dyDescent="0.25">
      <c r="B1726" s="196"/>
      <c r="C1726" s="196"/>
      <c r="D1726" s="196"/>
      <c r="E1726" s="196"/>
      <c r="F1726" s="196"/>
      <c r="G1726" s="196"/>
      <c r="H1726" s="196"/>
      <c r="I1726" s="196"/>
      <c r="J1726" s="197"/>
      <c r="K1726" s="198"/>
    </row>
    <row r="1727" spans="2:11" x14ac:dyDescent="0.25">
      <c r="B1727" s="196"/>
      <c r="C1727" s="196"/>
      <c r="D1727" s="196"/>
      <c r="E1727" s="196"/>
      <c r="F1727" s="196"/>
      <c r="G1727" s="196"/>
      <c r="H1727" s="196"/>
      <c r="I1727" s="196"/>
      <c r="J1727" s="197"/>
      <c r="K1727" s="198"/>
    </row>
    <row r="1728" spans="2:11" x14ac:dyDescent="0.25">
      <c r="B1728" s="196"/>
      <c r="C1728" s="196"/>
      <c r="D1728" s="196"/>
      <c r="E1728" s="196"/>
      <c r="F1728" s="196"/>
      <c r="G1728" s="196"/>
      <c r="H1728" s="196"/>
      <c r="I1728" s="196"/>
      <c r="J1728" s="197"/>
      <c r="K1728" s="198"/>
    </row>
    <row r="1729" spans="2:11" x14ac:dyDescent="0.25">
      <c r="B1729" s="196"/>
      <c r="C1729" s="196"/>
      <c r="D1729" s="196"/>
      <c r="E1729" s="196"/>
      <c r="F1729" s="196"/>
      <c r="G1729" s="196"/>
      <c r="H1729" s="196"/>
      <c r="I1729" s="196"/>
      <c r="J1729" s="197"/>
      <c r="K1729" s="198"/>
    </row>
    <row r="1730" spans="2:11" x14ac:dyDescent="0.25">
      <c r="B1730" s="196"/>
      <c r="C1730" s="196"/>
      <c r="D1730" s="196"/>
      <c r="E1730" s="196"/>
      <c r="F1730" s="196"/>
      <c r="G1730" s="196"/>
      <c r="H1730" s="196"/>
      <c r="I1730" s="196"/>
      <c r="J1730" s="197"/>
      <c r="K1730" s="198"/>
    </row>
    <row r="1731" spans="2:11" x14ac:dyDescent="0.25">
      <c r="B1731" s="196"/>
      <c r="C1731" s="196"/>
      <c r="D1731" s="196"/>
      <c r="E1731" s="196"/>
      <c r="F1731" s="196"/>
      <c r="G1731" s="196"/>
      <c r="H1731" s="196"/>
      <c r="I1731" s="196"/>
      <c r="J1731" s="197"/>
      <c r="K1731" s="198"/>
    </row>
    <row r="1732" spans="2:11" x14ac:dyDescent="0.25">
      <c r="B1732" s="196"/>
      <c r="C1732" s="196"/>
      <c r="D1732" s="196"/>
      <c r="E1732" s="196"/>
      <c r="F1732" s="196"/>
      <c r="G1732" s="196"/>
      <c r="H1732" s="196"/>
      <c r="I1732" s="196"/>
      <c r="J1732" s="197"/>
      <c r="K1732" s="198"/>
    </row>
    <row r="1733" spans="2:11" x14ac:dyDescent="0.25">
      <c r="B1733" s="196"/>
      <c r="C1733" s="196"/>
      <c r="D1733" s="196"/>
      <c r="E1733" s="196"/>
      <c r="F1733" s="196"/>
      <c r="G1733" s="196"/>
      <c r="H1733" s="196"/>
      <c r="I1733" s="196"/>
      <c r="J1733" s="197"/>
      <c r="K1733" s="198"/>
    </row>
    <row r="1734" spans="2:11" x14ac:dyDescent="0.25">
      <c r="B1734" s="196"/>
      <c r="C1734" s="196"/>
      <c r="D1734" s="196"/>
      <c r="E1734" s="196"/>
      <c r="F1734" s="196"/>
      <c r="G1734" s="196"/>
      <c r="H1734" s="196"/>
      <c r="I1734" s="196"/>
      <c r="J1734" s="197"/>
      <c r="K1734" s="198"/>
    </row>
    <row r="1735" spans="2:11" x14ac:dyDescent="0.25">
      <c r="B1735" s="196"/>
      <c r="C1735" s="196"/>
      <c r="D1735" s="196"/>
      <c r="E1735" s="196"/>
      <c r="F1735" s="196"/>
      <c r="G1735" s="196"/>
      <c r="H1735" s="196"/>
      <c r="I1735" s="196"/>
      <c r="J1735" s="197"/>
      <c r="K1735" s="198"/>
    </row>
    <row r="1736" spans="2:11" x14ac:dyDescent="0.25">
      <c r="B1736" s="196"/>
      <c r="C1736" s="196"/>
      <c r="D1736" s="196"/>
      <c r="E1736" s="196"/>
      <c r="F1736" s="196"/>
      <c r="G1736" s="196"/>
      <c r="H1736" s="196"/>
      <c r="I1736" s="196"/>
      <c r="J1736" s="197"/>
      <c r="K1736" s="198"/>
    </row>
    <row r="1737" spans="2:11" x14ac:dyDescent="0.25">
      <c r="B1737" s="196"/>
      <c r="C1737" s="196"/>
      <c r="D1737" s="196"/>
      <c r="E1737" s="196"/>
      <c r="F1737" s="196"/>
      <c r="G1737" s="196"/>
      <c r="H1737" s="196"/>
      <c r="I1737" s="196"/>
      <c r="J1737" s="197"/>
      <c r="K1737" s="198"/>
    </row>
    <row r="1738" spans="2:11" x14ac:dyDescent="0.25">
      <c r="B1738" s="196"/>
      <c r="C1738" s="196"/>
      <c r="D1738" s="196"/>
      <c r="E1738" s="196"/>
      <c r="F1738" s="196"/>
      <c r="G1738" s="196"/>
      <c r="H1738" s="196"/>
      <c r="I1738" s="196"/>
      <c r="J1738" s="197"/>
      <c r="K1738" s="198"/>
    </row>
    <row r="1739" spans="2:11" x14ac:dyDescent="0.25">
      <c r="B1739" s="196"/>
      <c r="C1739" s="196"/>
      <c r="D1739" s="196"/>
      <c r="E1739" s="196"/>
      <c r="F1739" s="196"/>
      <c r="G1739" s="196"/>
      <c r="H1739" s="196"/>
      <c r="I1739" s="196"/>
      <c r="J1739" s="197"/>
      <c r="K1739" s="198"/>
    </row>
    <row r="1740" spans="2:11" x14ac:dyDescent="0.25">
      <c r="B1740" s="196"/>
      <c r="C1740" s="196"/>
      <c r="D1740" s="196"/>
      <c r="E1740" s="196"/>
      <c r="F1740" s="196"/>
      <c r="G1740" s="196"/>
      <c r="H1740" s="196"/>
      <c r="I1740" s="196"/>
      <c r="J1740" s="197"/>
      <c r="K1740" s="198"/>
    </row>
    <row r="1741" spans="2:11" x14ac:dyDescent="0.25">
      <c r="B1741" s="196"/>
      <c r="C1741" s="196"/>
      <c r="D1741" s="196"/>
      <c r="E1741" s="196"/>
      <c r="F1741" s="196"/>
      <c r="G1741" s="196"/>
      <c r="H1741" s="196"/>
      <c r="I1741" s="196"/>
      <c r="J1741" s="197"/>
      <c r="K1741" s="198"/>
    </row>
    <row r="1742" spans="2:11" x14ac:dyDescent="0.25">
      <c r="B1742" s="196"/>
      <c r="C1742" s="196"/>
      <c r="D1742" s="196"/>
      <c r="E1742" s="196"/>
      <c r="F1742" s="196"/>
      <c r="G1742" s="196"/>
      <c r="H1742" s="196"/>
      <c r="I1742" s="196"/>
      <c r="J1742" s="197"/>
      <c r="K1742" s="198"/>
    </row>
    <row r="1743" spans="2:11" x14ac:dyDescent="0.25">
      <c r="B1743" s="196"/>
      <c r="C1743" s="196"/>
      <c r="D1743" s="196"/>
      <c r="E1743" s="196"/>
      <c r="F1743" s="196"/>
      <c r="G1743" s="196"/>
      <c r="H1743" s="196"/>
      <c r="I1743" s="196"/>
      <c r="J1743" s="197"/>
      <c r="K1743" s="198"/>
    </row>
    <row r="1744" spans="2:11" x14ac:dyDescent="0.25">
      <c r="B1744" s="196"/>
      <c r="C1744" s="196"/>
      <c r="D1744" s="196"/>
      <c r="E1744" s="196"/>
      <c r="F1744" s="196"/>
      <c r="G1744" s="196"/>
      <c r="H1744" s="196"/>
      <c r="I1744" s="196"/>
      <c r="J1744" s="197"/>
      <c r="K1744" s="198"/>
    </row>
    <row r="1745" spans="2:11" x14ac:dyDescent="0.25">
      <c r="B1745" s="196"/>
      <c r="C1745" s="196"/>
      <c r="D1745" s="196"/>
      <c r="E1745" s="196"/>
      <c r="F1745" s="196"/>
      <c r="G1745" s="196"/>
      <c r="H1745" s="196"/>
      <c r="I1745" s="196"/>
      <c r="J1745" s="197"/>
      <c r="K1745" s="198"/>
    </row>
    <row r="1746" spans="2:11" x14ac:dyDescent="0.25">
      <c r="B1746" s="196"/>
      <c r="C1746" s="196"/>
      <c r="D1746" s="196"/>
      <c r="E1746" s="196"/>
      <c r="F1746" s="196"/>
      <c r="G1746" s="196"/>
      <c r="H1746" s="196"/>
      <c r="I1746" s="196"/>
      <c r="J1746" s="197"/>
      <c r="K1746" s="198"/>
    </row>
    <row r="1747" spans="2:11" x14ac:dyDescent="0.25">
      <c r="B1747" s="196"/>
      <c r="C1747" s="196"/>
      <c r="D1747" s="196"/>
      <c r="E1747" s="196"/>
      <c r="F1747" s="196"/>
      <c r="G1747" s="196"/>
      <c r="H1747" s="196"/>
      <c r="I1747" s="196"/>
      <c r="J1747" s="197"/>
      <c r="K1747" s="198"/>
    </row>
    <row r="1748" spans="2:11" x14ac:dyDescent="0.25">
      <c r="B1748" s="196"/>
      <c r="C1748" s="196"/>
      <c r="D1748" s="196"/>
      <c r="E1748" s="196"/>
      <c r="F1748" s="196"/>
      <c r="G1748" s="196"/>
      <c r="H1748" s="196"/>
      <c r="I1748" s="196"/>
      <c r="J1748" s="197"/>
      <c r="K1748" s="198"/>
    </row>
    <row r="1749" spans="2:11" x14ac:dyDescent="0.25">
      <c r="B1749" s="196"/>
      <c r="C1749" s="196"/>
      <c r="D1749" s="196"/>
      <c r="E1749" s="196"/>
      <c r="F1749" s="196"/>
      <c r="G1749" s="196"/>
      <c r="H1749" s="196"/>
      <c r="I1749" s="196"/>
      <c r="J1749" s="197"/>
      <c r="K1749" s="198"/>
    </row>
    <row r="1750" spans="2:11" x14ac:dyDescent="0.25">
      <c r="B1750" s="196"/>
      <c r="C1750" s="196"/>
      <c r="D1750" s="196"/>
      <c r="E1750" s="196"/>
      <c r="F1750" s="196"/>
      <c r="G1750" s="196"/>
      <c r="H1750" s="196"/>
      <c r="I1750" s="196"/>
      <c r="J1750" s="197"/>
      <c r="K1750" s="198"/>
    </row>
    <row r="1751" spans="2:11" x14ac:dyDescent="0.25">
      <c r="B1751" s="196"/>
      <c r="C1751" s="196"/>
      <c r="D1751" s="196"/>
      <c r="E1751" s="196"/>
      <c r="F1751" s="196"/>
      <c r="G1751" s="196"/>
      <c r="H1751" s="196"/>
      <c r="I1751" s="196"/>
      <c r="J1751" s="197"/>
      <c r="K1751" s="198"/>
    </row>
    <row r="1752" spans="2:11" x14ac:dyDescent="0.25">
      <c r="B1752" s="196"/>
      <c r="C1752" s="196"/>
      <c r="D1752" s="196"/>
      <c r="E1752" s="196"/>
      <c r="F1752" s="196"/>
      <c r="G1752" s="196"/>
      <c r="H1752" s="196"/>
      <c r="I1752" s="196"/>
      <c r="J1752" s="197"/>
      <c r="K1752" s="198"/>
    </row>
    <row r="1753" spans="2:11" x14ac:dyDescent="0.25">
      <c r="B1753" s="196"/>
      <c r="C1753" s="196"/>
      <c r="D1753" s="196"/>
      <c r="E1753" s="196"/>
      <c r="F1753" s="196"/>
      <c r="G1753" s="196"/>
      <c r="H1753" s="196"/>
      <c r="I1753" s="196"/>
      <c r="J1753" s="197"/>
      <c r="K1753" s="198"/>
    </row>
    <row r="1754" spans="2:11" x14ac:dyDescent="0.25">
      <c r="B1754" s="196"/>
      <c r="C1754" s="196"/>
      <c r="D1754" s="196"/>
      <c r="E1754" s="196"/>
      <c r="F1754" s="196"/>
      <c r="G1754" s="196"/>
      <c r="H1754" s="196"/>
      <c r="I1754" s="196"/>
      <c r="J1754" s="197"/>
      <c r="K1754" s="198"/>
    </row>
    <row r="1755" spans="2:11" x14ac:dyDescent="0.25">
      <c r="B1755" s="196"/>
      <c r="C1755" s="196"/>
      <c r="D1755" s="196"/>
      <c r="E1755" s="196"/>
      <c r="F1755" s="196"/>
      <c r="G1755" s="196"/>
      <c r="H1755" s="196"/>
      <c r="I1755" s="196"/>
      <c r="J1755" s="197"/>
      <c r="K1755" s="198"/>
    </row>
    <row r="1756" spans="2:11" x14ac:dyDescent="0.25">
      <c r="B1756" s="196"/>
      <c r="C1756" s="196"/>
      <c r="D1756" s="196"/>
      <c r="E1756" s="196"/>
      <c r="F1756" s="196"/>
      <c r="G1756" s="196"/>
      <c r="H1756" s="196"/>
      <c r="I1756" s="196"/>
      <c r="J1756" s="197"/>
      <c r="K1756" s="198"/>
    </row>
    <row r="1757" spans="2:11" x14ac:dyDescent="0.25">
      <c r="B1757" s="196"/>
      <c r="C1757" s="196"/>
      <c r="D1757" s="196"/>
      <c r="E1757" s="196"/>
      <c r="F1757" s="196"/>
      <c r="G1757" s="196"/>
      <c r="H1757" s="196"/>
      <c r="I1757" s="196"/>
      <c r="J1757" s="197"/>
      <c r="K1757" s="198"/>
    </row>
    <row r="1758" spans="2:11" x14ac:dyDescent="0.25">
      <c r="B1758" s="196"/>
      <c r="C1758" s="196"/>
      <c r="D1758" s="196"/>
      <c r="E1758" s="196"/>
      <c r="F1758" s="196"/>
      <c r="G1758" s="196"/>
      <c r="H1758" s="196"/>
      <c r="I1758" s="196"/>
      <c r="J1758" s="197"/>
      <c r="K1758" s="198"/>
    </row>
    <row r="1759" spans="2:11" x14ac:dyDescent="0.25">
      <c r="B1759" s="196"/>
      <c r="C1759" s="196"/>
      <c r="D1759" s="196"/>
      <c r="E1759" s="196"/>
      <c r="F1759" s="196"/>
      <c r="G1759" s="196"/>
      <c r="H1759" s="196"/>
      <c r="I1759" s="196"/>
      <c r="J1759" s="197"/>
      <c r="K1759" s="198"/>
    </row>
    <row r="1760" spans="2:11" x14ac:dyDescent="0.25">
      <c r="B1760" s="196"/>
      <c r="C1760" s="196"/>
      <c r="D1760" s="196"/>
      <c r="E1760" s="196"/>
      <c r="F1760" s="196"/>
      <c r="G1760" s="196"/>
      <c r="H1760" s="196"/>
      <c r="I1760" s="196"/>
      <c r="J1760" s="197"/>
      <c r="K1760" s="198"/>
    </row>
    <row r="1761" spans="2:11" x14ac:dyDescent="0.25">
      <c r="B1761" s="196"/>
      <c r="C1761" s="196"/>
      <c r="D1761" s="196"/>
      <c r="E1761" s="196"/>
      <c r="F1761" s="196"/>
      <c r="G1761" s="196"/>
      <c r="H1761" s="196"/>
      <c r="I1761" s="196"/>
      <c r="J1761" s="197"/>
      <c r="K1761" s="198"/>
    </row>
    <row r="1762" spans="2:11" x14ac:dyDescent="0.25">
      <c r="B1762" s="196"/>
      <c r="C1762" s="196"/>
      <c r="D1762" s="196"/>
      <c r="E1762" s="196"/>
      <c r="F1762" s="196"/>
      <c r="G1762" s="196"/>
      <c r="H1762" s="196"/>
      <c r="I1762" s="196"/>
      <c r="J1762" s="197"/>
      <c r="K1762" s="198"/>
    </row>
    <row r="1763" spans="2:11" x14ac:dyDescent="0.25">
      <c r="B1763" s="196"/>
      <c r="C1763" s="196"/>
      <c r="D1763" s="196"/>
      <c r="E1763" s="196"/>
      <c r="F1763" s="196"/>
      <c r="G1763" s="196"/>
      <c r="H1763" s="196"/>
      <c r="I1763" s="196"/>
      <c r="J1763" s="197"/>
      <c r="K1763" s="198"/>
    </row>
    <row r="1764" spans="2:11" x14ac:dyDescent="0.25">
      <c r="B1764" s="196"/>
      <c r="C1764" s="196"/>
      <c r="D1764" s="196"/>
      <c r="E1764" s="196"/>
      <c r="F1764" s="196"/>
      <c r="G1764" s="196"/>
      <c r="H1764" s="196"/>
      <c r="I1764" s="196"/>
      <c r="J1764" s="197"/>
      <c r="K1764" s="198"/>
    </row>
    <row r="1765" spans="2:11" x14ac:dyDescent="0.25">
      <c r="B1765" s="196"/>
      <c r="C1765" s="196"/>
      <c r="D1765" s="196"/>
      <c r="E1765" s="196"/>
      <c r="F1765" s="196"/>
      <c r="G1765" s="196"/>
      <c r="H1765" s="196"/>
      <c r="I1765" s="196"/>
      <c r="J1765" s="197"/>
      <c r="K1765" s="198"/>
    </row>
    <row r="1766" spans="2:11" x14ac:dyDescent="0.25">
      <c r="B1766" s="196"/>
      <c r="C1766" s="196"/>
      <c r="D1766" s="196"/>
      <c r="E1766" s="196"/>
      <c r="F1766" s="196"/>
      <c r="G1766" s="196"/>
      <c r="H1766" s="196"/>
      <c r="I1766" s="196"/>
      <c r="J1766" s="197"/>
      <c r="K1766" s="198"/>
    </row>
    <row r="1767" spans="2:11" x14ac:dyDescent="0.25">
      <c r="B1767" s="196"/>
      <c r="C1767" s="196"/>
      <c r="D1767" s="196"/>
      <c r="E1767" s="196"/>
      <c r="F1767" s="196"/>
      <c r="G1767" s="196"/>
      <c r="H1767" s="196"/>
      <c r="I1767" s="196"/>
      <c r="J1767" s="197"/>
      <c r="K1767" s="198"/>
    </row>
    <row r="1768" spans="2:11" x14ac:dyDescent="0.25">
      <c r="B1768" s="196"/>
      <c r="C1768" s="196"/>
      <c r="D1768" s="196"/>
      <c r="E1768" s="196"/>
      <c r="F1768" s="196"/>
      <c r="G1768" s="196"/>
      <c r="H1768" s="196"/>
      <c r="I1768" s="196"/>
      <c r="J1768" s="197"/>
      <c r="K1768" s="198"/>
    </row>
    <row r="1769" spans="2:11" x14ac:dyDescent="0.25">
      <c r="B1769" s="196"/>
      <c r="C1769" s="196"/>
      <c r="D1769" s="196"/>
      <c r="E1769" s="196"/>
      <c r="F1769" s="196"/>
      <c r="G1769" s="196"/>
      <c r="H1769" s="196"/>
      <c r="I1769" s="196"/>
      <c r="J1769" s="197"/>
      <c r="K1769" s="198"/>
    </row>
    <row r="1770" spans="2:11" x14ac:dyDescent="0.25">
      <c r="B1770" s="196"/>
      <c r="C1770" s="196"/>
      <c r="D1770" s="196"/>
      <c r="E1770" s="196"/>
      <c r="F1770" s="196"/>
      <c r="G1770" s="196"/>
      <c r="H1770" s="196"/>
      <c r="I1770" s="196"/>
      <c r="J1770" s="197"/>
      <c r="K1770" s="198"/>
    </row>
    <row r="1771" spans="2:11" x14ac:dyDescent="0.25">
      <c r="B1771" s="196"/>
      <c r="C1771" s="196"/>
      <c r="D1771" s="196"/>
      <c r="E1771" s="196"/>
      <c r="F1771" s="196"/>
      <c r="G1771" s="196"/>
      <c r="H1771" s="196"/>
      <c r="I1771" s="196"/>
      <c r="J1771" s="197"/>
      <c r="K1771" s="198"/>
    </row>
    <row r="1772" spans="2:11" x14ac:dyDescent="0.25">
      <c r="B1772" s="196"/>
      <c r="C1772" s="196"/>
      <c r="D1772" s="196"/>
      <c r="E1772" s="196"/>
      <c r="F1772" s="196"/>
      <c r="G1772" s="196"/>
      <c r="H1772" s="196"/>
      <c r="I1772" s="196"/>
      <c r="J1772" s="197"/>
      <c r="K1772" s="198"/>
    </row>
    <row r="1773" spans="2:11" x14ac:dyDescent="0.25">
      <c r="B1773" s="196"/>
      <c r="C1773" s="196"/>
      <c r="D1773" s="196"/>
      <c r="E1773" s="196"/>
      <c r="F1773" s="196"/>
      <c r="G1773" s="196"/>
      <c r="H1773" s="196"/>
      <c r="I1773" s="196"/>
      <c r="J1773" s="197"/>
      <c r="K1773" s="198"/>
    </row>
    <row r="1774" spans="2:11" x14ac:dyDescent="0.25">
      <c r="B1774" s="196"/>
      <c r="C1774" s="196"/>
      <c r="D1774" s="196"/>
      <c r="E1774" s="196"/>
      <c r="F1774" s="196"/>
      <c r="G1774" s="196"/>
      <c r="H1774" s="196"/>
      <c r="I1774" s="196"/>
      <c r="J1774" s="197"/>
      <c r="K1774" s="198"/>
    </row>
    <row r="1775" spans="2:11" x14ac:dyDescent="0.25">
      <c r="B1775" s="196"/>
      <c r="C1775" s="196"/>
      <c r="D1775" s="196"/>
      <c r="E1775" s="196"/>
      <c r="F1775" s="196"/>
      <c r="G1775" s="196"/>
      <c r="H1775" s="196"/>
      <c r="I1775" s="196"/>
      <c r="J1775" s="197"/>
      <c r="K1775" s="198"/>
    </row>
    <row r="1776" spans="2:11" x14ac:dyDescent="0.25">
      <c r="B1776" s="196"/>
      <c r="C1776" s="196"/>
      <c r="D1776" s="196"/>
      <c r="E1776" s="196"/>
      <c r="F1776" s="196"/>
      <c r="G1776" s="196"/>
      <c r="H1776" s="196"/>
      <c r="I1776" s="196"/>
      <c r="J1776" s="197"/>
      <c r="K1776" s="198"/>
    </row>
    <row r="1777" spans="2:11" x14ac:dyDescent="0.25">
      <c r="B1777" s="196"/>
      <c r="C1777" s="196"/>
      <c r="D1777" s="196"/>
      <c r="E1777" s="196"/>
      <c r="F1777" s="196"/>
      <c r="G1777" s="196"/>
      <c r="H1777" s="196"/>
      <c r="I1777" s="196"/>
      <c r="J1777" s="197"/>
      <c r="K1777" s="198"/>
    </row>
    <row r="1778" spans="2:11" x14ac:dyDescent="0.25">
      <c r="B1778" s="196"/>
      <c r="C1778" s="196"/>
      <c r="D1778" s="196"/>
      <c r="E1778" s="196"/>
      <c r="F1778" s="196"/>
      <c r="G1778" s="196"/>
      <c r="H1778" s="196"/>
      <c r="I1778" s="196"/>
      <c r="J1778" s="197"/>
      <c r="K1778" s="198"/>
    </row>
    <row r="1779" spans="2:11" x14ac:dyDescent="0.25">
      <c r="B1779" s="196"/>
      <c r="C1779" s="196"/>
      <c r="D1779" s="196"/>
      <c r="E1779" s="196"/>
      <c r="F1779" s="196"/>
      <c r="G1779" s="196"/>
      <c r="H1779" s="196"/>
      <c r="I1779" s="196"/>
      <c r="J1779" s="197"/>
      <c r="K1779" s="198"/>
    </row>
    <row r="1780" spans="2:11" x14ac:dyDescent="0.25">
      <c r="B1780" s="196"/>
      <c r="C1780" s="196"/>
      <c r="D1780" s="196"/>
      <c r="E1780" s="196"/>
      <c r="F1780" s="196"/>
      <c r="G1780" s="196"/>
      <c r="H1780" s="196"/>
      <c r="I1780" s="196"/>
      <c r="J1780" s="197"/>
      <c r="K1780" s="198"/>
    </row>
    <row r="1781" spans="2:11" x14ac:dyDescent="0.25">
      <c r="B1781" s="196"/>
      <c r="C1781" s="196"/>
      <c r="D1781" s="196"/>
      <c r="E1781" s="196"/>
      <c r="F1781" s="196"/>
      <c r="G1781" s="196"/>
      <c r="H1781" s="196"/>
      <c r="I1781" s="196"/>
      <c r="J1781" s="197"/>
      <c r="K1781" s="198"/>
    </row>
    <row r="1782" spans="2:11" x14ac:dyDescent="0.25">
      <c r="B1782" s="196"/>
      <c r="C1782" s="196"/>
      <c r="D1782" s="196"/>
      <c r="E1782" s="196"/>
      <c r="F1782" s="196"/>
      <c r="G1782" s="196"/>
      <c r="H1782" s="196"/>
      <c r="I1782" s="196"/>
      <c r="J1782" s="197"/>
      <c r="K1782" s="198"/>
    </row>
    <row r="1783" spans="2:11" x14ac:dyDescent="0.25">
      <c r="B1783" s="196"/>
      <c r="C1783" s="196"/>
      <c r="D1783" s="196"/>
      <c r="E1783" s="196"/>
      <c r="F1783" s="196"/>
      <c r="G1783" s="196"/>
      <c r="H1783" s="196"/>
      <c r="I1783" s="196"/>
      <c r="J1783" s="197"/>
      <c r="K1783" s="198"/>
    </row>
    <row r="1784" spans="2:11" x14ac:dyDescent="0.25">
      <c r="B1784" s="196"/>
      <c r="C1784" s="196"/>
      <c r="D1784" s="196"/>
      <c r="E1784" s="196"/>
      <c r="F1784" s="196"/>
      <c r="G1784" s="196"/>
      <c r="H1784" s="196"/>
      <c r="I1784" s="196"/>
      <c r="J1784" s="197"/>
      <c r="K1784" s="198"/>
    </row>
    <row r="1785" spans="2:11" x14ac:dyDescent="0.25">
      <c r="B1785" s="196"/>
      <c r="C1785" s="196"/>
      <c r="D1785" s="196"/>
      <c r="E1785" s="196"/>
      <c r="F1785" s="196"/>
      <c r="G1785" s="196"/>
      <c r="H1785" s="196"/>
      <c r="I1785" s="196"/>
      <c r="J1785" s="197"/>
      <c r="K1785" s="198"/>
    </row>
    <row r="1786" spans="2:11" x14ac:dyDescent="0.25">
      <c r="B1786" s="196"/>
      <c r="C1786" s="196"/>
      <c r="D1786" s="196"/>
      <c r="E1786" s="196"/>
      <c r="F1786" s="196"/>
      <c r="G1786" s="196"/>
      <c r="H1786" s="196"/>
      <c r="I1786" s="196"/>
      <c r="J1786" s="197"/>
      <c r="K1786" s="198"/>
    </row>
    <row r="1787" spans="2:11" x14ac:dyDescent="0.25">
      <c r="B1787" s="196"/>
      <c r="C1787" s="196"/>
      <c r="D1787" s="196"/>
      <c r="E1787" s="196"/>
      <c r="F1787" s="196"/>
      <c r="G1787" s="196"/>
      <c r="H1787" s="196"/>
      <c r="I1787" s="196"/>
      <c r="J1787" s="197"/>
      <c r="K1787" s="198"/>
    </row>
    <row r="1788" spans="2:11" x14ac:dyDescent="0.25">
      <c r="B1788" s="196"/>
      <c r="C1788" s="196"/>
      <c r="D1788" s="196"/>
      <c r="E1788" s="196"/>
      <c r="F1788" s="196"/>
      <c r="G1788" s="196"/>
      <c r="H1788" s="196"/>
      <c r="I1788" s="196"/>
      <c r="J1788" s="197"/>
      <c r="K1788" s="198"/>
    </row>
    <row r="1789" spans="2:11" x14ac:dyDescent="0.25">
      <c r="B1789" s="196"/>
      <c r="C1789" s="196"/>
      <c r="D1789" s="196"/>
      <c r="E1789" s="196"/>
      <c r="F1789" s="196"/>
      <c r="G1789" s="196"/>
      <c r="H1789" s="196"/>
      <c r="I1789" s="196"/>
      <c r="J1789" s="197"/>
      <c r="K1789" s="198"/>
    </row>
    <row r="1790" spans="2:11" x14ac:dyDescent="0.25">
      <c r="B1790" s="196"/>
      <c r="C1790" s="196"/>
      <c r="D1790" s="196"/>
      <c r="E1790" s="196"/>
      <c r="F1790" s="196"/>
      <c r="G1790" s="196"/>
      <c r="H1790" s="196"/>
      <c r="I1790" s="196"/>
      <c r="J1790" s="197"/>
      <c r="K1790" s="198"/>
    </row>
    <row r="1791" spans="2:11" x14ac:dyDescent="0.25">
      <c r="B1791" s="196"/>
      <c r="C1791" s="196"/>
      <c r="D1791" s="196"/>
      <c r="E1791" s="196"/>
      <c r="F1791" s="196"/>
      <c r="G1791" s="196"/>
      <c r="H1791" s="196"/>
      <c r="I1791" s="196"/>
      <c r="J1791" s="197"/>
      <c r="K1791" s="198"/>
    </row>
    <row r="1792" spans="2:11" x14ac:dyDescent="0.25">
      <c r="B1792" s="196"/>
      <c r="C1792" s="196"/>
      <c r="D1792" s="196"/>
      <c r="E1792" s="196"/>
      <c r="F1792" s="196"/>
      <c r="G1792" s="196"/>
      <c r="H1792" s="196"/>
      <c r="I1792" s="196"/>
      <c r="J1792" s="197"/>
      <c r="K1792" s="198"/>
    </row>
    <row r="1793" spans="2:11" x14ac:dyDescent="0.25">
      <c r="B1793" s="196"/>
      <c r="C1793" s="196"/>
      <c r="D1793" s="196"/>
      <c r="E1793" s="196"/>
      <c r="F1793" s="196"/>
      <c r="G1793" s="196"/>
      <c r="H1793" s="196"/>
      <c r="I1793" s="196"/>
      <c r="J1793" s="197"/>
      <c r="K1793" s="198"/>
    </row>
    <row r="1794" spans="2:11" x14ac:dyDescent="0.25">
      <c r="B1794" s="196"/>
      <c r="C1794" s="196"/>
      <c r="D1794" s="196"/>
      <c r="E1794" s="196"/>
      <c r="F1794" s="196"/>
      <c r="G1794" s="196"/>
      <c r="H1794" s="196"/>
      <c r="I1794" s="196"/>
      <c r="J1794" s="197"/>
      <c r="K1794" s="198"/>
    </row>
    <row r="1795" spans="2:11" x14ac:dyDescent="0.25">
      <c r="B1795" s="196"/>
      <c r="C1795" s="196"/>
      <c r="D1795" s="196"/>
      <c r="E1795" s="196"/>
      <c r="F1795" s="196"/>
      <c r="G1795" s="196"/>
      <c r="H1795" s="196"/>
      <c r="I1795" s="196"/>
      <c r="J1795" s="197"/>
      <c r="K1795" s="198"/>
    </row>
    <row r="1796" spans="2:11" x14ac:dyDescent="0.25">
      <c r="B1796" s="196"/>
      <c r="C1796" s="196"/>
      <c r="D1796" s="196"/>
      <c r="E1796" s="196"/>
      <c r="F1796" s="196"/>
      <c r="G1796" s="196"/>
      <c r="H1796" s="196"/>
      <c r="I1796" s="196"/>
      <c r="J1796" s="197"/>
      <c r="K1796" s="198"/>
    </row>
    <row r="1797" spans="2:11" x14ac:dyDescent="0.25">
      <c r="B1797" s="196"/>
      <c r="C1797" s="196"/>
      <c r="D1797" s="196"/>
      <c r="E1797" s="196"/>
      <c r="F1797" s="196"/>
      <c r="G1797" s="196"/>
      <c r="H1797" s="196"/>
      <c r="I1797" s="196"/>
      <c r="J1797" s="197"/>
      <c r="K1797" s="198"/>
    </row>
    <row r="1798" spans="2:11" x14ac:dyDescent="0.25">
      <c r="B1798" s="196"/>
      <c r="C1798" s="196"/>
      <c r="D1798" s="196"/>
      <c r="E1798" s="196"/>
      <c r="F1798" s="196"/>
      <c r="G1798" s="196"/>
      <c r="H1798" s="196"/>
      <c r="I1798" s="196"/>
      <c r="J1798" s="197"/>
      <c r="K1798" s="198"/>
    </row>
    <row r="1799" spans="2:11" x14ac:dyDescent="0.25">
      <c r="B1799" s="196"/>
      <c r="C1799" s="196"/>
      <c r="D1799" s="196"/>
      <c r="E1799" s="196"/>
      <c r="F1799" s="196"/>
      <c r="G1799" s="196"/>
      <c r="H1799" s="196"/>
      <c r="I1799" s="196"/>
      <c r="J1799" s="197"/>
      <c r="K1799" s="198"/>
    </row>
    <row r="1800" spans="2:11" x14ac:dyDescent="0.25">
      <c r="B1800" s="196"/>
      <c r="C1800" s="196"/>
      <c r="D1800" s="196"/>
      <c r="E1800" s="196"/>
      <c r="F1800" s="196"/>
      <c r="G1800" s="196"/>
      <c r="H1800" s="196"/>
      <c r="I1800" s="196"/>
      <c r="J1800" s="197"/>
      <c r="K1800" s="198"/>
    </row>
    <row r="1801" spans="2:11" x14ac:dyDescent="0.25">
      <c r="B1801" s="196"/>
      <c r="C1801" s="196"/>
      <c r="D1801" s="196"/>
      <c r="E1801" s="196"/>
      <c r="F1801" s="196"/>
      <c r="G1801" s="196"/>
      <c r="H1801" s="196"/>
      <c r="I1801" s="196"/>
      <c r="J1801" s="197"/>
      <c r="K1801" s="198"/>
    </row>
    <row r="1802" spans="2:11" x14ac:dyDescent="0.25">
      <c r="B1802" s="196"/>
      <c r="C1802" s="196"/>
      <c r="D1802" s="196"/>
      <c r="E1802" s="196"/>
      <c r="F1802" s="196"/>
      <c r="G1802" s="196"/>
      <c r="H1802" s="196"/>
      <c r="I1802" s="196"/>
      <c r="J1802" s="197"/>
      <c r="K1802" s="198"/>
    </row>
    <row r="1803" spans="2:11" x14ac:dyDescent="0.25">
      <c r="B1803" s="196"/>
      <c r="C1803" s="196"/>
      <c r="D1803" s="196"/>
      <c r="E1803" s="196"/>
      <c r="F1803" s="196"/>
      <c r="G1803" s="196"/>
      <c r="H1803" s="196"/>
      <c r="I1803" s="196"/>
      <c r="J1803" s="197"/>
      <c r="K1803" s="198"/>
    </row>
    <row r="1804" spans="2:11" x14ac:dyDescent="0.25">
      <c r="B1804" s="196"/>
      <c r="C1804" s="196"/>
      <c r="D1804" s="196"/>
      <c r="E1804" s="196"/>
      <c r="F1804" s="196"/>
      <c r="G1804" s="196"/>
      <c r="H1804" s="196"/>
      <c r="I1804" s="196"/>
      <c r="J1804" s="197"/>
      <c r="K1804" s="198"/>
    </row>
    <row r="1805" spans="2:11" x14ac:dyDescent="0.25">
      <c r="B1805" s="196"/>
      <c r="C1805" s="196"/>
      <c r="D1805" s="196"/>
      <c r="E1805" s="196"/>
      <c r="F1805" s="196"/>
      <c r="G1805" s="196"/>
      <c r="H1805" s="196"/>
      <c r="I1805" s="196"/>
      <c r="J1805" s="197"/>
      <c r="K1805" s="198"/>
    </row>
    <row r="1806" spans="2:11" x14ac:dyDescent="0.25">
      <c r="B1806" s="196"/>
      <c r="C1806" s="196"/>
      <c r="D1806" s="196"/>
      <c r="E1806" s="196"/>
      <c r="F1806" s="196"/>
      <c r="G1806" s="196"/>
      <c r="H1806" s="196"/>
      <c r="I1806" s="196"/>
      <c r="J1806" s="197"/>
      <c r="K1806" s="198"/>
    </row>
    <row r="1807" spans="2:11" x14ac:dyDescent="0.25">
      <c r="B1807" s="196"/>
      <c r="C1807" s="196"/>
      <c r="D1807" s="196"/>
      <c r="E1807" s="196"/>
      <c r="F1807" s="196"/>
      <c r="G1807" s="196"/>
      <c r="H1807" s="196"/>
      <c r="I1807" s="196"/>
      <c r="J1807" s="197"/>
      <c r="K1807" s="198"/>
    </row>
    <row r="1808" spans="2:11" x14ac:dyDescent="0.25">
      <c r="B1808" s="196"/>
      <c r="C1808" s="196"/>
      <c r="D1808" s="196"/>
      <c r="E1808" s="196"/>
      <c r="F1808" s="196"/>
      <c r="G1808" s="196"/>
      <c r="H1808" s="196"/>
      <c r="I1808" s="196"/>
      <c r="J1808" s="197"/>
      <c r="K1808" s="198"/>
    </row>
    <row r="1809" spans="2:11" x14ac:dyDescent="0.25">
      <c r="B1809" s="196"/>
      <c r="C1809" s="196"/>
      <c r="D1809" s="196"/>
      <c r="E1809" s="196"/>
      <c r="F1809" s="196"/>
      <c r="G1809" s="196"/>
      <c r="H1809" s="196"/>
      <c r="I1809" s="196"/>
      <c r="J1809" s="197"/>
      <c r="K1809" s="198"/>
    </row>
    <row r="1810" spans="2:11" x14ac:dyDescent="0.25">
      <c r="B1810" s="196"/>
      <c r="C1810" s="196"/>
      <c r="D1810" s="196"/>
      <c r="E1810" s="196"/>
      <c r="F1810" s="196"/>
      <c r="G1810" s="196"/>
      <c r="H1810" s="196"/>
      <c r="I1810" s="196"/>
      <c r="J1810" s="197"/>
      <c r="K1810" s="198"/>
    </row>
    <row r="1811" spans="2:11" x14ac:dyDescent="0.25">
      <c r="B1811" s="196"/>
      <c r="C1811" s="196"/>
      <c r="D1811" s="196"/>
      <c r="E1811" s="196"/>
      <c r="F1811" s="196"/>
      <c r="G1811" s="196"/>
      <c r="H1811" s="196"/>
      <c r="I1811" s="196"/>
      <c r="J1811" s="197"/>
      <c r="K1811" s="198"/>
    </row>
    <row r="1812" spans="2:11" x14ac:dyDescent="0.25">
      <c r="B1812" s="196"/>
      <c r="C1812" s="196"/>
      <c r="D1812" s="196"/>
      <c r="E1812" s="196"/>
      <c r="F1812" s="196"/>
      <c r="G1812" s="196"/>
      <c r="H1812" s="196"/>
      <c r="I1812" s="196"/>
      <c r="J1812" s="197"/>
      <c r="K1812" s="198"/>
    </row>
    <row r="1813" spans="2:11" x14ac:dyDescent="0.25">
      <c r="B1813" s="196"/>
      <c r="C1813" s="196"/>
      <c r="D1813" s="196"/>
      <c r="E1813" s="196"/>
      <c r="F1813" s="196"/>
      <c r="G1813" s="196"/>
      <c r="H1813" s="196"/>
      <c r="I1813" s="196"/>
      <c r="J1813" s="197"/>
      <c r="K1813" s="198"/>
    </row>
    <row r="1814" spans="2:11" x14ac:dyDescent="0.25">
      <c r="B1814" s="196"/>
      <c r="C1814" s="196"/>
      <c r="D1814" s="196"/>
      <c r="E1814" s="196"/>
      <c r="F1814" s="196"/>
      <c r="G1814" s="196"/>
      <c r="H1814" s="196"/>
      <c r="I1814" s="196"/>
      <c r="J1814" s="197"/>
      <c r="K1814" s="198"/>
    </row>
    <row r="1815" spans="2:11" x14ac:dyDescent="0.25">
      <c r="B1815" s="196"/>
      <c r="C1815" s="196"/>
      <c r="D1815" s="196"/>
      <c r="E1815" s="196"/>
      <c r="F1815" s="196"/>
      <c r="G1815" s="196"/>
      <c r="H1815" s="196"/>
      <c r="I1815" s="196"/>
      <c r="J1815" s="197"/>
      <c r="K1815" s="198"/>
    </row>
    <row r="1816" spans="2:11" x14ac:dyDescent="0.25">
      <c r="B1816" s="196"/>
      <c r="C1816" s="196"/>
      <c r="D1816" s="196"/>
      <c r="E1816" s="196"/>
      <c r="F1816" s="196"/>
      <c r="G1816" s="196"/>
      <c r="H1816" s="196"/>
      <c r="I1816" s="196"/>
      <c r="J1816" s="197"/>
      <c r="K1816" s="198"/>
    </row>
    <row r="1817" spans="2:11" x14ac:dyDescent="0.25">
      <c r="B1817" s="196"/>
      <c r="C1817" s="196"/>
      <c r="D1817" s="196"/>
      <c r="E1817" s="196"/>
      <c r="F1817" s="196"/>
      <c r="G1817" s="196"/>
      <c r="H1817" s="196"/>
      <c r="I1817" s="196"/>
      <c r="J1817" s="197"/>
      <c r="K1817" s="198"/>
    </row>
    <row r="1818" spans="2:11" x14ac:dyDescent="0.25">
      <c r="B1818" s="196"/>
      <c r="C1818" s="196"/>
      <c r="D1818" s="196"/>
      <c r="E1818" s="196"/>
      <c r="F1818" s="196"/>
      <c r="G1818" s="196"/>
      <c r="H1818" s="196"/>
      <c r="I1818" s="196"/>
      <c r="J1818" s="197"/>
      <c r="K1818" s="198"/>
    </row>
    <row r="1819" spans="2:11" x14ac:dyDescent="0.25">
      <c r="B1819" s="196"/>
      <c r="C1819" s="196"/>
      <c r="D1819" s="196"/>
      <c r="E1819" s="196"/>
      <c r="F1819" s="196"/>
      <c r="G1819" s="196"/>
      <c r="H1819" s="196"/>
      <c r="I1819" s="196"/>
      <c r="J1819" s="197"/>
      <c r="K1819" s="198"/>
    </row>
    <row r="1820" spans="2:11" x14ac:dyDescent="0.25">
      <c r="B1820" s="196"/>
      <c r="C1820" s="196"/>
      <c r="D1820" s="196"/>
      <c r="E1820" s="196"/>
      <c r="F1820" s="196"/>
      <c r="G1820" s="196"/>
      <c r="H1820" s="196"/>
      <c r="I1820" s="196"/>
      <c r="J1820" s="197"/>
      <c r="K1820" s="198"/>
    </row>
    <row r="1821" spans="2:11" x14ac:dyDescent="0.25">
      <c r="B1821" s="196"/>
      <c r="C1821" s="196"/>
      <c r="D1821" s="196"/>
      <c r="E1821" s="196"/>
      <c r="F1821" s="196"/>
      <c r="G1821" s="196"/>
      <c r="H1821" s="196"/>
      <c r="I1821" s="196"/>
      <c r="J1821" s="197"/>
      <c r="K1821" s="198"/>
    </row>
    <row r="1822" spans="2:11" x14ac:dyDescent="0.25">
      <c r="B1822" s="196"/>
      <c r="C1822" s="196"/>
      <c r="D1822" s="196"/>
      <c r="E1822" s="196"/>
      <c r="F1822" s="196"/>
      <c r="G1822" s="196"/>
      <c r="H1822" s="196"/>
      <c r="I1822" s="196"/>
      <c r="J1822" s="197"/>
      <c r="K1822" s="198"/>
    </row>
    <row r="1823" spans="2:11" x14ac:dyDescent="0.25">
      <c r="B1823" s="196"/>
      <c r="C1823" s="196"/>
      <c r="D1823" s="196"/>
      <c r="E1823" s="196"/>
      <c r="F1823" s="196"/>
      <c r="G1823" s="196"/>
      <c r="H1823" s="196"/>
      <c r="I1823" s="196"/>
      <c r="J1823" s="197"/>
      <c r="K1823" s="198"/>
    </row>
    <row r="1824" spans="2:11" x14ac:dyDescent="0.25">
      <c r="B1824" s="196"/>
      <c r="C1824" s="196"/>
      <c r="D1824" s="196"/>
      <c r="E1824" s="196"/>
      <c r="F1824" s="196"/>
      <c r="G1824" s="196"/>
      <c r="H1824" s="196"/>
      <c r="I1824" s="196"/>
      <c r="J1824" s="197"/>
      <c r="K1824" s="198"/>
    </row>
    <row r="1825" spans="2:11" x14ac:dyDescent="0.25">
      <c r="B1825" s="196"/>
      <c r="C1825" s="196"/>
      <c r="D1825" s="196"/>
      <c r="E1825" s="196"/>
      <c r="F1825" s="196"/>
      <c r="G1825" s="196"/>
      <c r="H1825" s="196"/>
      <c r="I1825" s="196"/>
      <c r="J1825" s="197"/>
      <c r="K1825" s="198"/>
    </row>
    <row r="1826" spans="2:11" x14ac:dyDescent="0.25">
      <c r="B1826" s="196"/>
      <c r="C1826" s="196"/>
      <c r="D1826" s="196"/>
      <c r="E1826" s="196"/>
      <c r="F1826" s="196"/>
      <c r="G1826" s="196"/>
      <c r="H1826" s="196"/>
      <c r="I1826" s="196"/>
      <c r="J1826" s="197"/>
      <c r="K1826" s="198"/>
    </row>
    <row r="1827" spans="2:11" x14ac:dyDescent="0.25">
      <c r="B1827" s="196"/>
      <c r="C1827" s="196"/>
      <c r="D1827" s="196"/>
      <c r="E1827" s="196"/>
      <c r="F1827" s="196"/>
      <c r="G1827" s="196"/>
      <c r="H1827" s="196"/>
      <c r="I1827" s="196"/>
      <c r="J1827" s="197"/>
      <c r="K1827" s="198"/>
    </row>
    <row r="1828" spans="2:11" x14ac:dyDescent="0.25">
      <c r="B1828" s="196"/>
      <c r="C1828" s="196"/>
      <c r="D1828" s="196"/>
      <c r="E1828" s="196"/>
      <c r="F1828" s="196"/>
      <c r="G1828" s="196"/>
      <c r="H1828" s="196"/>
      <c r="I1828" s="196"/>
      <c r="J1828" s="197"/>
      <c r="K1828" s="198"/>
    </row>
    <row r="1829" spans="2:11" x14ac:dyDescent="0.25">
      <c r="B1829" s="196"/>
      <c r="C1829" s="196"/>
      <c r="D1829" s="196"/>
      <c r="E1829" s="196"/>
      <c r="F1829" s="196"/>
      <c r="G1829" s="196"/>
      <c r="H1829" s="196"/>
      <c r="I1829" s="196"/>
      <c r="J1829" s="197"/>
      <c r="K1829" s="198"/>
    </row>
    <row r="1830" spans="2:11" x14ac:dyDescent="0.25">
      <c r="B1830" s="196"/>
      <c r="C1830" s="196"/>
      <c r="D1830" s="196"/>
      <c r="E1830" s="196"/>
      <c r="F1830" s="196"/>
      <c r="G1830" s="196"/>
      <c r="H1830" s="196"/>
      <c r="I1830" s="196"/>
      <c r="J1830" s="197"/>
      <c r="K1830" s="198"/>
    </row>
    <row r="1831" spans="2:11" x14ac:dyDescent="0.25">
      <c r="B1831" s="196"/>
      <c r="C1831" s="196"/>
      <c r="D1831" s="196"/>
      <c r="E1831" s="196"/>
      <c r="F1831" s="196"/>
      <c r="G1831" s="196"/>
      <c r="H1831" s="196"/>
      <c r="I1831" s="196"/>
      <c r="J1831" s="197"/>
      <c r="K1831" s="198"/>
    </row>
    <row r="1832" spans="2:11" x14ac:dyDescent="0.25">
      <c r="B1832" s="196"/>
      <c r="C1832" s="196"/>
      <c r="D1832" s="196"/>
      <c r="E1832" s="196"/>
      <c r="F1832" s="196"/>
      <c r="G1832" s="196"/>
      <c r="H1832" s="196"/>
      <c r="I1832" s="196"/>
      <c r="J1832" s="197"/>
      <c r="K1832" s="198"/>
    </row>
    <row r="1833" spans="2:11" x14ac:dyDescent="0.25">
      <c r="B1833" s="196"/>
      <c r="C1833" s="196"/>
      <c r="D1833" s="196"/>
      <c r="E1833" s="196"/>
      <c r="F1833" s="196"/>
      <c r="G1833" s="196"/>
      <c r="H1833" s="196"/>
      <c r="I1833" s="196"/>
      <c r="J1833" s="197"/>
      <c r="K1833" s="198"/>
    </row>
    <row r="1834" spans="2:11" x14ac:dyDescent="0.25">
      <c r="B1834" s="196"/>
      <c r="C1834" s="196"/>
      <c r="D1834" s="196"/>
      <c r="E1834" s="196"/>
      <c r="F1834" s="196"/>
      <c r="G1834" s="196"/>
      <c r="H1834" s="196"/>
      <c r="I1834" s="196"/>
      <c r="J1834" s="197"/>
      <c r="K1834" s="198"/>
    </row>
    <row r="1835" spans="2:11" x14ac:dyDescent="0.25">
      <c r="B1835" s="196"/>
      <c r="C1835" s="196"/>
      <c r="D1835" s="196"/>
      <c r="E1835" s="196"/>
      <c r="F1835" s="196"/>
      <c r="G1835" s="196"/>
      <c r="H1835" s="196"/>
      <c r="I1835" s="196"/>
      <c r="J1835" s="197"/>
      <c r="K1835" s="198"/>
    </row>
    <row r="1836" spans="2:11" x14ac:dyDescent="0.25">
      <c r="B1836" s="196"/>
      <c r="C1836" s="196"/>
      <c r="D1836" s="196"/>
      <c r="E1836" s="196"/>
      <c r="F1836" s="196"/>
      <c r="G1836" s="196"/>
      <c r="H1836" s="196"/>
      <c r="I1836" s="196"/>
      <c r="J1836" s="197"/>
      <c r="K1836" s="198"/>
    </row>
    <row r="1837" spans="2:11" x14ac:dyDescent="0.25">
      <c r="B1837" s="196"/>
      <c r="C1837" s="196"/>
      <c r="D1837" s="196"/>
      <c r="E1837" s="196"/>
      <c r="F1837" s="196"/>
      <c r="G1837" s="196"/>
      <c r="H1837" s="196"/>
      <c r="I1837" s="196"/>
      <c r="J1837" s="197"/>
      <c r="K1837" s="198"/>
    </row>
    <row r="1838" spans="2:11" x14ac:dyDescent="0.25">
      <c r="B1838" s="196"/>
      <c r="C1838" s="196"/>
      <c r="D1838" s="196"/>
      <c r="E1838" s="196"/>
      <c r="F1838" s="196"/>
      <c r="G1838" s="196"/>
      <c r="H1838" s="196"/>
      <c r="I1838" s="196"/>
      <c r="J1838" s="197"/>
      <c r="K1838" s="198"/>
    </row>
    <row r="1839" spans="2:11" x14ac:dyDescent="0.25">
      <c r="B1839" s="196"/>
      <c r="C1839" s="196"/>
      <c r="D1839" s="196"/>
      <c r="E1839" s="196"/>
      <c r="F1839" s="196"/>
      <c r="G1839" s="196"/>
      <c r="H1839" s="196"/>
      <c r="I1839" s="196"/>
      <c r="J1839" s="197"/>
      <c r="K1839" s="198"/>
    </row>
    <row r="1840" spans="2:11" x14ac:dyDescent="0.25">
      <c r="B1840" s="196"/>
      <c r="C1840" s="196"/>
      <c r="D1840" s="196"/>
      <c r="E1840" s="196"/>
      <c r="F1840" s="196"/>
      <c r="G1840" s="196"/>
      <c r="H1840" s="196"/>
      <c r="I1840" s="196"/>
      <c r="J1840" s="197"/>
      <c r="K1840" s="198"/>
    </row>
    <row r="1841" spans="2:11" x14ac:dyDescent="0.25">
      <c r="B1841" s="196"/>
      <c r="C1841" s="196"/>
      <c r="D1841" s="196"/>
      <c r="E1841" s="196"/>
      <c r="F1841" s="196"/>
      <c r="G1841" s="196"/>
      <c r="H1841" s="196"/>
      <c r="I1841" s="196"/>
      <c r="J1841" s="197"/>
      <c r="K1841" s="198"/>
    </row>
    <row r="1842" spans="2:11" x14ac:dyDescent="0.25">
      <c r="B1842" s="196"/>
      <c r="C1842" s="196"/>
      <c r="D1842" s="196"/>
      <c r="E1842" s="196"/>
      <c r="F1842" s="196"/>
      <c r="G1842" s="196"/>
      <c r="H1842" s="196"/>
      <c r="I1842" s="196"/>
      <c r="J1842" s="197"/>
      <c r="K1842" s="198"/>
    </row>
    <row r="1843" spans="2:11" x14ac:dyDescent="0.25">
      <c r="B1843" s="196"/>
      <c r="C1843" s="196"/>
      <c r="D1843" s="196"/>
      <c r="E1843" s="196"/>
      <c r="F1843" s="196"/>
      <c r="G1843" s="196"/>
      <c r="H1843" s="196"/>
      <c r="I1843" s="196"/>
      <c r="J1843" s="197"/>
      <c r="K1843" s="198"/>
    </row>
    <row r="1844" spans="2:11" x14ac:dyDescent="0.25">
      <c r="B1844" s="196"/>
      <c r="C1844" s="196"/>
      <c r="D1844" s="196"/>
      <c r="E1844" s="196"/>
      <c r="F1844" s="196"/>
      <c r="G1844" s="196"/>
      <c r="H1844" s="196"/>
      <c r="I1844" s="196"/>
      <c r="J1844" s="197"/>
      <c r="K1844" s="198"/>
    </row>
    <row r="1845" spans="2:11" x14ac:dyDescent="0.25">
      <c r="B1845" s="196"/>
      <c r="C1845" s="196"/>
      <c r="D1845" s="196"/>
      <c r="E1845" s="196"/>
      <c r="F1845" s="196"/>
      <c r="G1845" s="196"/>
      <c r="H1845" s="196"/>
      <c r="I1845" s="196"/>
      <c r="J1845" s="197"/>
      <c r="K1845" s="198"/>
    </row>
    <row r="1846" spans="2:11" x14ac:dyDescent="0.25">
      <c r="B1846" s="196"/>
      <c r="C1846" s="196"/>
      <c r="D1846" s="196"/>
      <c r="E1846" s="196"/>
      <c r="F1846" s="196"/>
      <c r="G1846" s="196"/>
      <c r="H1846" s="196"/>
      <c r="I1846" s="196"/>
      <c r="J1846" s="197"/>
      <c r="K1846" s="198"/>
    </row>
    <row r="1847" spans="2:11" x14ac:dyDescent="0.25">
      <c r="B1847" s="196"/>
      <c r="C1847" s="196"/>
      <c r="D1847" s="196"/>
      <c r="E1847" s="196"/>
      <c r="F1847" s="196"/>
      <c r="G1847" s="196"/>
      <c r="H1847" s="196"/>
      <c r="I1847" s="196"/>
      <c r="J1847" s="197"/>
      <c r="K1847" s="198"/>
    </row>
    <row r="1848" spans="2:11" x14ac:dyDescent="0.25">
      <c r="B1848" s="196"/>
      <c r="C1848" s="196"/>
      <c r="D1848" s="196"/>
      <c r="E1848" s="196"/>
      <c r="F1848" s="196"/>
      <c r="G1848" s="196"/>
      <c r="H1848" s="196"/>
      <c r="I1848" s="196"/>
      <c r="J1848" s="197"/>
      <c r="K1848" s="198"/>
    </row>
    <row r="1849" spans="2:11" x14ac:dyDescent="0.25">
      <c r="B1849" s="196"/>
      <c r="C1849" s="196"/>
      <c r="D1849" s="196"/>
      <c r="E1849" s="196"/>
      <c r="F1849" s="196"/>
      <c r="G1849" s="196"/>
      <c r="H1849" s="196"/>
      <c r="I1849" s="196"/>
      <c r="J1849" s="197"/>
      <c r="K1849" s="198"/>
    </row>
    <row r="1850" spans="2:11" x14ac:dyDescent="0.25">
      <c r="B1850" s="196"/>
      <c r="C1850" s="196"/>
      <c r="D1850" s="196"/>
      <c r="E1850" s="196"/>
      <c r="F1850" s="196"/>
      <c r="G1850" s="196"/>
      <c r="H1850" s="196"/>
      <c r="I1850" s="196"/>
      <c r="J1850" s="197"/>
      <c r="K1850" s="198"/>
    </row>
    <row r="1851" spans="2:11" x14ac:dyDescent="0.25">
      <c r="B1851" s="196"/>
      <c r="C1851" s="196"/>
      <c r="D1851" s="196"/>
      <c r="E1851" s="196"/>
      <c r="F1851" s="196"/>
      <c r="G1851" s="196"/>
      <c r="H1851" s="196"/>
      <c r="I1851" s="196"/>
      <c r="J1851" s="197"/>
      <c r="K1851" s="198"/>
    </row>
    <row r="1852" spans="2:11" x14ac:dyDescent="0.25">
      <c r="B1852" s="196"/>
      <c r="C1852" s="196"/>
      <c r="D1852" s="196"/>
      <c r="E1852" s="196"/>
      <c r="F1852" s="196"/>
      <c r="G1852" s="196"/>
      <c r="H1852" s="196"/>
      <c r="I1852" s="196"/>
      <c r="J1852" s="197"/>
      <c r="K1852" s="198"/>
    </row>
    <row r="1853" spans="2:11" x14ac:dyDescent="0.25">
      <c r="B1853" s="196"/>
      <c r="C1853" s="196"/>
      <c r="D1853" s="196"/>
      <c r="E1853" s="196"/>
      <c r="F1853" s="196"/>
      <c r="G1853" s="196"/>
      <c r="H1853" s="196"/>
      <c r="I1853" s="196"/>
      <c r="J1853" s="197"/>
      <c r="K1853" s="198"/>
    </row>
    <row r="1854" spans="2:11" x14ac:dyDescent="0.25">
      <c r="B1854" s="196"/>
      <c r="C1854" s="196"/>
      <c r="D1854" s="196"/>
      <c r="E1854" s="196"/>
      <c r="F1854" s="196"/>
      <c r="G1854" s="196"/>
      <c r="H1854" s="196"/>
      <c r="I1854" s="196"/>
      <c r="J1854" s="197"/>
      <c r="K1854" s="198"/>
    </row>
    <row r="1855" spans="2:11" x14ac:dyDescent="0.25">
      <c r="B1855" s="196"/>
      <c r="C1855" s="196"/>
      <c r="D1855" s="196"/>
      <c r="E1855" s="196"/>
      <c r="F1855" s="196"/>
      <c r="G1855" s="196"/>
      <c r="H1855" s="196"/>
      <c r="I1855" s="196"/>
      <c r="J1855" s="197"/>
      <c r="K1855" s="198"/>
    </row>
    <row r="1856" spans="2:11" x14ac:dyDescent="0.25">
      <c r="B1856" s="196"/>
      <c r="C1856" s="196"/>
      <c r="D1856" s="196"/>
      <c r="E1856" s="196"/>
      <c r="F1856" s="196"/>
      <c r="G1856" s="196"/>
      <c r="H1856" s="196"/>
      <c r="I1856" s="196"/>
      <c r="J1856" s="197"/>
      <c r="K1856" s="198"/>
    </row>
    <row r="1857" spans="2:11" x14ac:dyDescent="0.25">
      <c r="B1857" s="196"/>
      <c r="C1857" s="196"/>
      <c r="D1857" s="196"/>
      <c r="E1857" s="196"/>
      <c r="F1857" s="196"/>
      <c r="G1857" s="196"/>
      <c r="H1857" s="196"/>
      <c r="I1857" s="196"/>
      <c r="J1857" s="197"/>
      <c r="K1857" s="198"/>
    </row>
    <row r="1858" spans="2:11" x14ac:dyDescent="0.25">
      <c r="B1858" s="196"/>
      <c r="C1858" s="196"/>
      <c r="D1858" s="196"/>
      <c r="E1858" s="196"/>
      <c r="F1858" s="196"/>
      <c r="G1858" s="196"/>
      <c r="H1858" s="196"/>
      <c r="I1858" s="196"/>
      <c r="J1858" s="197"/>
      <c r="K1858" s="198"/>
    </row>
    <row r="1859" spans="2:11" x14ac:dyDescent="0.25">
      <c r="B1859" s="196"/>
      <c r="C1859" s="196"/>
      <c r="D1859" s="196"/>
      <c r="E1859" s="196"/>
      <c r="F1859" s="196"/>
      <c r="G1859" s="196"/>
      <c r="H1859" s="196"/>
      <c r="I1859" s="196"/>
      <c r="J1859" s="197"/>
      <c r="K1859" s="198"/>
    </row>
    <row r="1860" spans="2:11" x14ac:dyDescent="0.25">
      <c r="B1860" s="196"/>
      <c r="C1860" s="196"/>
      <c r="D1860" s="196"/>
      <c r="E1860" s="196"/>
      <c r="F1860" s="196"/>
      <c r="G1860" s="196"/>
      <c r="H1860" s="196"/>
      <c r="I1860" s="196"/>
      <c r="J1860" s="197"/>
      <c r="K1860" s="198"/>
    </row>
    <row r="1861" spans="2:11" x14ac:dyDescent="0.25">
      <c r="B1861" s="196"/>
      <c r="C1861" s="196"/>
      <c r="D1861" s="196"/>
      <c r="E1861" s="196"/>
      <c r="F1861" s="196"/>
      <c r="G1861" s="196"/>
      <c r="H1861" s="196"/>
      <c r="I1861" s="196"/>
      <c r="J1861" s="197"/>
      <c r="K1861" s="198"/>
    </row>
    <row r="1862" spans="2:11" x14ac:dyDescent="0.25">
      <c r="B1862" s="196"/>
      <c r="C1862" s="196"/>
      <c r="D1862" s="196"/>
      <c r="E1862" s="196"/>
      <c r="F1862" s="196"/>
      <c r="G1862" s="196"/>
      <c r="H1862" s="196"/>
      <c r="I1862" s="196"/>
      <c r="J1862" s="197"/>
      <c r="K1862" s="198"/>
    </row>
    <row r="1863" spans="2:11" x14ac:dyDescent="0.25">
      <c r="B1863" s="196"/>
      <c r="C1863" s="196"/>
      <c r="D1863" s="196"/>
      <c r="E1863" s="196"/>
      <c r="F1863" s="196"/>
      <c r="G1863" s="196"/>
      <c r="H1863" s="196"/>
      <c r="I1863" s="196"/>
      <c r="J1863" s="197"/>
      <c r="K1863" s="198"/>
    </row>
    <row r="1864" spans="2:11" x14ac:dyDescent="0.25">
      <c r="B1864" s="196"/>
      <c r="C1864" s="196"/>
      <c r="D1864" s="196"/>
      <c r="E1864" s="196"/>
      <c r="F1864" s="196"/>
      <c r="G1864" s="196"/>
      <c r="H1864" s="196"/>
      <c r="I1864" s="196"/>
      <c r="J1864" s="197"/>
      <c r="K1864" s="198"/>
    </row>
    <row r="1865" spans="2:11" x14ac:dyDescent="0.25">
      <c r="B1865" s="196"/>
      <c r="C1865" s="196"/>
      <c r="D1865" s="196"/>
      <c r="E1865" s="196"/>
      <c r="F1865" s="196"/>
      <c r="G1865" s="196"/>
      <c r="H1865" s="196"/>
      <c r="I1865" s="196"/>
      <c r="J1865" s="197"/>
      <c r="K1865" s="198"/>
    </row>
    <row r="1866" spans="2:11" x14ac:dyDescent="0.25">
      <c r="B1866" s="196"/>
      <c r="C1866" s="196"/>
      <c r="D1866" s="196"/>
      <c r="E1866" s="196"/>
      <c r="F1866" s="196"/>
      <c r="G1866" s="196"/>
      <c r="H1866" s="196"/>
      <c r="I1866" s="196"/>
      <c r="J1866" s="197"/>
      <c r="K1866" s="198"/>
    </row>
    <row r="1867" spans="2:11" x14ac:dyDescent="0.25">
      <c r="B1867" s="196"/>
      <c r="C1867" s="196"/>
      <c r="D1867" s="196"/>
      <c r="E1867" s="196"/>
      <c r="F1867" s="196"/>
      <c r="G1867" s="196"/>
      <c r="H1867" s="196"/>
      <c r="I1867" s="196"/>
      <c r="J1867" s="197"/>
      <c r="K1867" s="198"/>
    </row>
    <row r="1868" spans="2:11" x14ac:dyDescent="0.25">
      <c r="B1868" s="196"/>
      <c r="C1868" s="196"/>
      <c r="D1868" s="196"/>
      <c r="E1868" s="196"/>
      <c r="F1868" s="196"/>
      <c r="G1868" s="196"/>
      <c r="H1868" s="196"/>
      <c r="I1868" s="196"/>
      <c r="J1868" s="197"/>
      <c r="K1868" s="198"/>
    </row>
    <row r="1869" spans="2:11" x14ac:dyDescent="0.25">
      <c r="B1869" s="196"/>
      <c r="C1869" s="196"/>
      <c r="D1869" s="196"/>
      <c r="E1869" s="196"/>
      <c r="F1869" s="196"/>
      <c r="G1869" s="196"/>
      <c r="H1869" s="196"/>
      <c r="I1869" s="196"/>
      <c r="J1869" s="197"/>
      <c r="K1869" s="198"/>
    </row>
    <row r="1870" spans="2:11" x14ac:dyDescent="0.25">
      <c r="B1870" s="196"/>
      <c r="C1870" s="196"/>
      <c r="D1870" s="196"/>
      <c r="E1870" s="196"/>
      <c r="F1870" s="196"/>
      <c r="G1870" s="196"/>
      <c r="H1870" s="196"/>
      <c r="I1870" s="196"/>
      <c r="J1870" s="197"/>
      <c r="K1870" s="198"/>
    </row>
    <row r="1871" spans="2:11" x14ac:dyDescent="0.25">
      <c r="B1871" s="196"/>
      <c r="C1871" s="196"/>
      <c r="D1871" s="196"/>
      <c r="E1871" s="196"/>
      <c r="F1871" s="196"/>
      <c r="G1871" s="196"/>
      <c r="H1871" s="196"/>
      <c r="I1871" s="196"/>
      <c r="J1871" s="197"/>
      <c r="K1871" s="198"/>
    </row>
    <row r="1872" spans="2:11" x14ac:dyDescent="0.25">
      <c r="B1872" s="196"/>
      <c r="C1872" s="196"/>
      <c r="D1872" s="196"/>
      <c r="E1872" s="196"/>
      <c r="F1872" s="196"/>
      <c r="G1872" s="196"/>
      <c r="H1872" s="196"/>
      <c r="I1872" s="196"/>
      <c r="J1872" s="197"/>
      <c r="K1872" s="198"/>
    </row>
    <row r="1873" spans="2:11" x14ac:dyDescent="0.25">
      <c r="B1873" s="196"/>
      <c r="C1873" s="196"/>
      <c r="D1873" s="196"/>
      <c r="E1873" s="196"/>
      <c r="F1873" s="196"/>
      <c r="G1873" s="196"/>
      <c r="H1873" s="196"/>
      <c r="I1873" s="196"/>
      <c r="J1873" s="197"/>
      <c r="K1873" s="198"/>
    </row>
    <row r="1874" spans="2:11" x14ac:dyDescent="0.25">
      <c r="B1874" s="196"/>
      <c r="C1874" s="196"/>
      <c r="D1874" s="196"/>
      <c r="E1874" s="196"/>
      <c r="F1874" s="196"/>
      <c r="G1874" s="196"/>
      <c r="H1874" s="196"/>
      <c r="I1874" s="196"/>
      <c r="J1874" s="197"/>
      <c r="K1874" s="198"/>
    </row>
    <row r="1875" spans="2:11" x14ac:dyDescent="0.25">
      <c r="B1875" s="196"/>
      <c r="C1875" s="196"/>
      <c r="D1875" s="196"/>
      <c r="E1875" s="196"/>
      <c r="F1875" s="196"/>
      <c r="G1875" s="196"/>
      <c r="H1875" s="196"/>
      <c r="I1875" s="196"/>
      <c r="J1875" s="197"/>
      <c r="K1875" s="198"/>
    </row>
    <row r="1876" spans="2:11" x14ac:dyDescent="0.25">
      <c r="B1876" s="196"/>
      <c r="C1876" s="196"/>
      <c r="D1876" s="196"/>
      <c r="E1876" s="196"/>
      <c r="F1876" s="196"/>
      <c r="G1876" s="196"/>
      <c r="H1876" s="196"/>
      <c r="I1876" s="196"/>
      <c r="J1876" s="197"/>
      <c r="K1876" s="198"/>
    </row>
    <row r="1877" spans="2:11" x14ac:dyDescent="0.25">
      <c r="B1877" s="196"/>
      <c r="C1877" s="196"/>
      <c r="D1877" s="196"/>
      <c r="E1877" s="196"/>
      <c r="F1877" s="196"/>
      <c r="G1877" s="196"/>
      <c r="H1877" s="196"/>
      <c r="I1877" s="196"/>
      <c r="J1877" s="197"/>
      <c r="K1877" s="198"/>
    </row>
    <row r="1878" spans="2:11" x14ac:dyDescent="0.25">
      <c r="B1878" s="196"/>
      <c r="C1878" s="196"/>
      <c r="D1878" s="196"/>
      <c r="E1878" s="196"/>
      <c r="F1878" s="196"/>
      <c r="G1878" s="196"/>
      <c r="H1878" s="196"/>
      <c r="I1878" s="196"/>
      <c r="J1878" s="197"/>
      <c r="K1878" s="198"/>
    </row>
    <row r="1879" spans="2:11" x14ac:dyDescent="0.25">
      <c r="B1879" s="196"/>
      <c r="C1879" s="196"/>
      <c r="D1879" s="196"/>
      <c r="E1879" s="196"/>
      <c r="F1879" s="196"/>
      <c r="G1879" s="196"/>
      <c r="H1879" s="196"/>
      <c r="I1879" s="196"/>
      <c r="J1879" s="197"/>
      <c r="K1879" s="198"/>
    </row>
    <row r="1880" spans="2:11" x14ac:dyDescent="0.25">
      <c r="B1880" s="196"/>
      <c r="C1880" s="196"/>
      <c r="D1880" s="196"/>
      <c r="E1880" s="196"/>
      <c r="F1880" s="196"/>
      <c r="G1880" s="196"/>
      <c r="H1880" s="196"/>
      <c r="I1880" s="196"/>
      <c r="J1880" s="197"/>
      <c r="K1880" s="198"/>
    </row>
    <row r="1881" spans="2:11" x14ac:dyDescent="0.25">
      <c r="B1881" s="196"/>
      <c r="C1881" s="196"/>
      <c r="D1881" s="196"/>
      <c r="E1881" s="196"/>
      <c r="F1881" s="196"/>
      <c r="G1881" s="196"/>
      <c r="H1881" s="196"/>
      <c r="I1881" s="196"/>
      <c r="J1881" s="197"/>
      <c r="K1881" s="198"/>
    </row>
    <row r="1882" spans="2:11" x14ac:dyDescent="0.25">
      <c r="B1882" s="196"/>
      <c r="C1882" s="196"/>
      <c r="D1882" s="196"/>
      <c r="E1882" s="196"/>
      <c r="F1882" s="196"/>
      <c r="G1882" s="196"/>
      <c r="H1882" s="196"/>
      <c r="I1882" s="196"/>
      <c r="J1882" s="197"/>
      <c r="K1882" s="198"/>
    </row>
    <row r="1883" spans="2:11" x14ac:dyDescent="0.25">
      <c r="B1883" s="196"/>
      <c r="C1883" s="196"/>
      <c r="D1883" s="196"/>
      <c r="E1883" s="196"/>
      <c r="F1883" s="196"/>
      <c r="G1883" s="196"/>
      <c r="H1883" s="196"/>
      <c r="I1883" s="196"/>
      <c r="J1883" s="197"/>
      <c r="K1883" s="198"/>
    </row>
    <row r="1884" spans="2:11" x14ac:dyDescent="0.25">
      <c r="B1884" s="196"/>
      <c r="C1884" s="196"/>
      <c r="D1884" s="196"/>
      <c r="E1884" s="196"/>
      <c r="F1884" s="196"/>
      <c r="G1884" s="196"/>
      <c r="H1884" s="196"/>
      <c r="I1884" s="196"/>
      <c r="J1884" s="197"/>
      <c r="K1884" s="198"/>
    </row>
    <row r="1885" spans="2:11" x14ac:dyDescent="0.25">
      <c r="B1885" s="196"/>
      <c r="C1885" s="196"/>
      <c r="D1885" s="196"/>
      <c r="E1885" s="196"/>
      <c r="F1885" s="196"/>
      <c r="G1885" s="196"/>
      <c r="H1885" s="196"/>
      <c r="I1885" s="196"/>
      <c r="J1885" s="197"/>
      <c r="K1885" s="198"/>
    </row>
    <row r="1886" spans="2:11" x14ac:dyDescent="0.25">
      <c r="B1886" s="196"/>
      <c r="C1886" s="196"/>
      <c r="D1886" s="196"/>
      <c r="E1886" s="196"/>
      <c r="F1886" s="196"/>
      <c r="G1886" s="196"/>
      <c r="H1886" s="196"/>
      <c r="I1886" s="196"/>
      <c r="J1886" s="197"/>
      <c r="K1886" s="198"/>
    </row>
    <row r="1887" spans="2:11" x14ac:dyDescent="0.25">
      <c r="B1887" s="196"/>
      <c r="C1887" s="196"/>
      <c r="D1887" s="196"/>
      <c r="E1887" s="196"/>
      <c r="F1887" s="196"/>
      <c r="G1887" s="196"/>
      <c r="H1887" s="196"/>
      <c r="I1887" s="196"/>
      <c r="J1887" s="197"/>
      <c r="K1887" s="198"/>
    </row>
    <row r="1888" spans="2:11" x14ac:dyDescent="0.25">
      <c r="B1888" s="196"/>
      <c r="C1888" s="196"/>
      <c r="D1888" s="196"/>
      <c r="E1888" s="196"/>
      <c r="F1888" s="196"/>
      <c r="G1888" s="196"/>
      <c r="H1888" s="196"/>
      <c r="I1888" s="196"/>
      <c r="J1888" s="197"/>
      <c r="K1888" s="198"/>
    </row>
    <row r="1889" spans="2:11" x14ac:dyDescent="0.25">
      <c r="B1889" s="196"/>
      <c r="C1889" s="196"/>
      <c r="D1889" s="196"/>
      <c r="E1889" s="196"/>
      <c r="F1889" s="196"/>
      <c r="G1889" s="196"/>
      <c r="H1889" s="196"/>
      <c r="I1889" s="196"/>
      <c r="J1889" s="197"/>
      <c r="K1889" s="198"/>
    </row>
    <row r="1890" spans="2:11" x14ac:dyDescent="0.25">
      <c r="B1890" s="196"/>
      <c r="C1890" s="196"/>
      <c r="D1890" s="196"/>
      <c r="E1890" s="196"/>
      <c r="F1890" s="196"/>
      <c r="G1890" s="196"/>
      <c r="H1890" s="196"/>
      <c r="I1890" s="196"/>
      <c r="J1890" s="197"/>
      <c r="K1890" s="198"/>
    </row>
    <row r="1891" spans="2:11" x14ac:dyDescent="0.25">
      <c r="B1891" s="196"/>
      <c r="C1891" s="196"/>
      <c r="D1891" s="196"/>
      <c r="E1891" s="196"/>
      <c r="F1891" s="196"/>
      <c r="G1891" s="196"/>
      <c r="H1891" s="196"/>
      <c r="I1891" s="196"/>
      <c r="J1891" s="197"/>
      <c r="K1891" s="198"/>
    </row>
    <row r="1892" spans="2:11" x14ac:dyDescent="0.25">
      <c r="B1892" s="196"/>
      <c r="C1892" s="196"/>
      <c r="D1892" s="196"/>
      <c r="E1892" s="196"/>
      <c r="F1892" s="196"/>
      <c r="G1892" s="196"/>
      <c r="H1892" s="196"/>
      <c r="I1892" s="196"/>
      <c r="J1892" s="197"/>
      <c r="K1892" s="198"/>
    </row>
    <row r="1893" spans="2:11" x14ac:dyDescent="0.25">
      <c r="B1893" s="196"/>
      <c r="C1893" s="196"/>
      <c r="D1893" s="196"/>
      <c r="E1893" s="196"/>
      <c r="F1893" s="196"/>
      <c r="G1893" s="196"/>
      <c r="H1893" s="196"/>
      <c r="I1893" s="196"/>
      <c r="J1893" s="197"/>
      <c r="K1893" s="198"/>
    </row>
    <row r="1894" spans="2:11" x14ac:dyDescent="0.25">
      <c r="B1894" s="196"/>
      <c r="C1894" s="196"/>
      <c r="D1894" s="196"/>
      <c r="E1894" s="196"/>
      <c r="F1894" s="196"/>
      <c r="G1894" s="196"/>
      <c r="H1894" s="196"/>
      <c r="I1894" s="196"/>
      <c r="J1894" s="197"/>
      <c r="K1894" s="198"/>
    </row>
    <row r="1895" spans="2:11" x14ac:dyDescent="0.25">
      <c r="B1895" s="196"/>
      <c r="C1895" s="196"/>
      <c r="D1895" s="196"/>
      <c r="E1895" s="196"/>
      <c r="F1895" s="196"/>
      <c r="G1895" s="196"/>
      <c r="H1895" s="196"/>
      <c r="I1895" s="196"/>
      <c r="J1895" s="197"/>
      <c r="K1895" s="198"/>
    </row>
    <row r="1896" spans="2:11" x14ac:dyDescent="0.25">
      <c r="B1896" s="196"/>
      <c r="C1896" s="196"/>
      <c r="D1896" s="196"/>
      <c r="E1896" s="196"/>
      <c r="F1896" s="196"/>
      <c r="G1896" s="196"/>
      <c r="H1896" s="196"/>
      <c r="I1896" s="196"/>
      <c r="J1896" s="197"/>
      <c r="K1896" s="198"/>
    </row>
    <row r="1897" spans="2:11" x14ac:dyDescent="0.25">
      <c r="B1897" s="196"/>
      <c r="C1897" s="196"/>
      <c r="D1897" s="196"/>
      <c r="E1897" s="196"/>
      <c r="F1897" s="196"/>
      <c r="G1897" s="196"/>
      <c r="H1897" s="196"/>
      <c r="I1897" s="196"/>
      <c r="J1897" s="197"/>
      <c r="K1897" s="198"/>
    </row>
    <row r="1898" spans="2:11" x14ac:dyDescent="0.25">
      <c r="B1898" s="196"/>
      <c r="C1898" s="196"/>
      <c r="D1898" s="196"/>
      <c r="E1898" s="196"/>
      <c r="F1898" s="196"/>
      <c r="G1898" s="196"/>
      <c r="H1898" s="196"/>
      <c r="I1898" s="196"/>
      <c r="J1898" s="197"/>
      <c r="K1898" s="198"/>
    </row>
    <row r="1899" spans="2:11" x14ac:dyDescent="0.25">
      <c r="B1899" s="196"/>
      <c r="C1899" s="196"/>
      <c r="D1899" s="196"/>
      <c r="E1899" s="196"/>
      <c r="F1899" s="196"/>
      <c r="G1899" s="196"/>
      <c r="H1899" s="196"/>
      <c r="I1899" s="196"/>
      <c r="J1899" s="197"/>
      <c r="K1899" s="198"/>
    </row>
    <row r="1900" spans="2:11" x14ac:dyDescent="0.25">
      <c r="B1900" s="196"/>
      <c r="C1900" s="196"/>
      <c r="D1900" s="196"/>
      <c r="E1900" s="196"/>
      <c r="F1900" s="196"/>
      <c r="G1900" s="196"/>
      <c r="H1900" s="196"/>
      <c r="I1900" s="196"/>
      <c r="J1900" s="197"/>
      <c r="K1900" s="198"/>
    </row>
    <row r="1901" spans="2:11" x14ac:dyDescent="0.25">
      <c r="B1901" s="196"/>
      <c r="C1901" s="196"/>
      <c r="D1901" s="196"/>
      <c r="E1901" s="196"/>
      <c r="F1901" s="196"/>
      <c r="G1901" s="196"/>
      <c r="H1901" s="196"/>
      <c r="I1901" s="196"/>
      <c r="J1901" s="197"/>
      <c r="K1901" s="198"/>
    </row>
    <row r="1902" spans="2:11" x14ac:dyDescent="0.25">
      <c r="B1902" s="196"/>
      <c r="C1902" s="196"/>
      <c r="D1902" s="196"/>
      <c r="E1902" s="196"/>
      <c r="F1902" s="196"/>
      <c r="G1902" s="196"/>
      <c r="H1902" s="196"/>
      <c r="I1902" s="196"/>
      <c r="J1902" s="197"/>
      <c r="K1902" s="198"/>
    </row>
    <row r="1903" spans="2:11" x14ac:dyDescent="0.25">
      <c r="B1903" s="196"/>
      <c r="C1903" s="196"/>
      <c r="D1903" s="196"/>
      <c r="E1903" s="196"/>
      <c r="F1903" s="196"/>
      <c r="G1903" s="196"/>
      <c r="H1903" s="196"/>
      <c r="I1903" s="196"/>
      <c r="J1903" s="197"/>
      <c r="K1903" s="198"/>
    </row>
    <row r="1904" spans="2:11" x14ac:dyDescent="0.25">
      <c r="B1904" s="196"/>
      <c r="C1904" s="196"/>
      <c r="D1904" s="196"/>
      <c r="E1904" s="196"/>
      <c r="F1904" s="196"/>
      <c r="G1904" s="196"/>
      <c r="H1904" s="196"/>
      <c r="I1904" s="196"/>
      <c r="J1904" s="197"/>
      <c r="K1904" s="198"/>
    </row>
    <row r="1905" spans="2:11" x14ac:dyDescent="0.25">
      <c r="B1905" s="196"/>
      <c r="C1905" s="196"/>
      <c r="D1905" s="196"/>
      <c r="E1905" s="196"/>
      <c r="F1905" s="196"/>
      <c r="G1905" s="196"/>
      <c r="H1905" s="196"/>
      <c r="I1905" s="196"/>
      <c r="J1905" s="197"/>
      <c r="K1905" s="198"/>
    </row>
    <row r="1906" spans="2:11" x14ac:dyDescent="0.25">
      <c r="B1906" s="196"/>
      <c r="C1906" s="196"/>
      <c r="D1906" s="196"/>
      <c r="E1906" s="196"/>
      <c r="F1906" s="196"/>
      <c r="G1906" s="196"/>
      <c r="H1906" s="196"/>
      <c r="I1906" s="196"/>
      <c r="J1906" s="197"/>
      <c r="K1906" s="198"/>
    </row>
    <row r="1907" spans="2:11" x14ac:dyDescent="0.25">
      <c r="B1907" s="196"/>
      <c r="C1907" s="196"/>
      <c r="D1907" s="196"/>
      <c r="E1907" s="196"/>
      <c r="F1907" s="196"/>
      <c r="G1907" s="196"/>
      <c r="H1907" s="196"/>
      <c r="I1907" s="196"/>
      <c r="J1907" s="197"/>
      <c r="K1907" s="198"/>
    </row>
    <row r="1908" spans="2:11" x14ac:dyDescent="0.25">
      <c r="B1908" s="196"/>
      <c r="C1908" s="196"/>
      <c r="D1908" s="196"/>
      <c r="E1908" s="196"/>
      <c r="F1908" s="196"/>
      <c r="G1908" s="196"/>
      <c r="H1908" s="196"/>
      <c r="I1908" s="196"/>
      <c r="J1908" s="197"/>
      <c r="K1908" s="198"/>
    </row>
    <row r="1909" spans="2:11" x14ac:dyDescent="0.25">
      <c r="B1909" s="196"/>
      <c r="C1909" s="196"/>
      <c r="D1909" s="196"/>
      <c r="E1909" s="196"/>
      <c r="F1909" s="196"/>
      <c r="G1909" s="196"/>
      <c r="H1909" s="196"/>
      <c r="I1909" s="196"/>
      <c r="J1909" s="197"/>
      <c r="K1909" s="198"/>
    </row>
    <row r="1910" spans="2:11" x14ac:dyDescent="0.25">
      <c r="B1910" s="196"/>
      <c r="C1910" s="196"/>
      <c r="D1910" s="196"/>
      <c r="E1910" s="196"/>
      <c r="F1910" s="196"/>
      <c r="G1910" s="196"/>
      <c r="H1910" s="196"/>
      <c r="I1910" s="196"/>
      <c r="J1910" s="197"/>
      <c r="K1910" s="198"/>
    </row>
    <row r="1911" spans="2:11" x14ac:dyDescent="0.25">
      <c r="B1911" s="196"/>
      <c r="C1911" s="196"/>
      <c r="D1911" s="196"/>
      <c r="E1911" s="196"/>
      <c r="F1911" s="196"/>
      <c r="G1911" s="196"/>
      <c r="H1911" s="196"/>
      <c r="I1911" s="196"/>
      <c r="J1911" s="197"/>
      <c r="K1911" s="198"/>
    </row>
    <row r="1912" spans="2:11" x14ac:dyDescent="0.25">
      <c r="B1912" s="196"/>
      <c r="C1912" s="196"/>
      <c r="D1912" s="196"/>
      <c r="E1912" s="196"/>
      <c r="F1912" s="196"/>
      <c r="G1912" s="196"/>
      <c r="H1912" s="196"/>
      <c r="I1912" s="196"/>
      <c r="J1912" s="197"/>
      <c r="K1912" s="198"/>
    </row>
    <row r="1913" spans="2:11" x14ac:dyDescent="0.25">
      <c r="B1913" s="196"/>
      <c r="C1913" s="196"/>
      <c r="D1913" s="196"/>
      <c r="E1913" s="196"/>
      <c r="F1913" s="196"/>
      <c r="G1913" s="196"/>
      <c r="H1913" s="196"/>
      <c r="I1913" s="196"/>
      <c r="J1913" s="197"/>
      <c r="K1913" s="198"/>
    </row>
    <row r="1914" spans="2:11" x14ac:dyDescent="0.25">
      <c r="B1914" s="196"/>
      <c r="C1914" s="196"/>
      <c r="D1914" s="196"/>
      <c r="E1914" s="196"/>
      <c r="F1914" s="196"/>
      <c r="G1914" s="196"/>
      <c r="H1914" s="196"/>
      <c r="I1914" s="196"/>
      <c r="J1914" s="197"/>
      <c r="K1914" s="198"/>
    </row>
    <row r="1915" spans="2:11" x14ac:dyDescent="0.25">
      <c r="B1915" s="196"/>
      <c r="C1915" s="196"/>
      <c r="D1915" s="196"/>
      <c r="E1915" s="196"/>
      <c r="F1915" s="196"/>
      <c r="G1915" s="196"/>
      <c r="H1915" s="196"/>
      <c r="I1915" s="196"/>
      <c r="J1915" s="197"/>
      <c r="K1915" s="198"/>
    </row>
    <row r="1916" spans="2:11" x14ac:dyDescent="0.25">
      <c r="B1916" s="196"/>
      <c r="C1916" s="196"/>
      <c r="D1916" s="196"/>
      <c r="E1916" s="196"/>
      <c r="F1916" s="196"/>
      <c r="G1916" s="196"/>
      <c r="H1916" s="196"/>
      <c r="I1916" s="196"/>
      <c r="J1916" s="197"/>
      <c r="K1916" s="198"/>
    </row>
    <row r="1917" spans="2:11" x14ac:dyDescent="0.25">
      <c r="B1917" s="196"/>
      <c r="C1917" s="196"/>
      <c r="D1917" s="196"/>
      <c r="E1917" s="196"/>
      <c r="F1917" s="196"/>
      <c r="G1917" s="196"/>
      <c r="H1917" s="196"/>
      <c r="I1917" s="196"/>
      <c r="J1917" s="197"/>
      <c r="K1917" s="198"/>
    </row>
    <row r="1918" spans="2:11" x14ac:dyDescent="0.25">
      <c r="B1918" s="196"/>
      <c r="C1918" s="196"/>
      <c r="D1918" s="196"/>
      <c r="E1918" s="196"/>
      <c r="F1918" s="196"/>
      <c r="G1918" s="196"/>
      <c r="H1918" s="196"/>
      <c r="I1918" s="196"/>
      <c r="J1918" s="197"/>
      <c r="K1918" s="198"/>
    </row>
    <row r="1919" spans="2:11" x14ac:dyDescent="0.25">
      <c r="B1919" s="196"/>
      <c r="C1919" s="196"/>
      <c r="D1919" s="196"/>
      <c r="E1919" s="196"/>
      <c r="F1919" s="196"/>
      <c r="G1919" s="196"/>
      <c r="H1919" s="196"/>
      <c r="I1919" s="196"/>
      <c r="J1919" s="197"/>
      <c r="K1919" s="198"/>
    </row>
    <row r="1920" spans="2:11" x14ac:dyDescent="0.25">
      <c r="B1920" s="196"/>
      <c r="C1920" s="196"/>
      <c r="D1920" s="196"/>
      <c r="E1920" s="196"/>
      <c r="F1920" s="196"/>
      <c r="G1920" s="196"/>
      <c r="H1920" s="196"/>
      <c r="I1920" s="196"/>
      <c r="J1920" s="197"/>
      <c r="K1920" s="198"/>
    </row>
    <row r="1921" spans="2:11" x14ac:dyDescent="0.25">
      <c r="B1921" s="196"/>
      <c r="C1921" s="196"/>
      <c r="D1921" s="196"/>
      <c r="E1921" s="196"/>
      <c r="F1921" s="196"/>
      <c r="G1921" s="196"/>
      <c r="H1921" s="196"/>
      <c r="I1921" s="196"/>
      <c r="J1921" s="197"/>
      <c r="K1921" s="198"/>
    </row>
    <row r="1922" spans="2:11" x14ac:dyDescent="0.25">
      <c r="B1922" s="196"/>
      <c r="C1922" s="196"/>
      <c r="D1922" s="196"/>
      <c r="E1922" s="196"/>
      <c r="F1922" s="196"/>
      <c r="G1922" s="196"/>
      <c r="H1922" s="196"/>
      <c r="I1922" s="196"/>
      <c r="J1922" s="197"/>
      <c r="K1922" s="198"/>
    </row>
    <row r="1923" spans="2:11" x14ac:dyDescent="0.25">
      <c r="B1923" s="196"/>
      <c r="C1923" s="196"/>
      <c r="D1923" s="196"/>
      <c r="E1923" s="196"/>
      <c r="F1923" s="196"/>
      <c r="G1923" s="196"/>
      <c r="H1923" s="196"/>
      <c r="I1923" s="196"/>
      <c r="J1923" s="197"/>
      <c r="K1923" s="198"/>
    </row>
    <row r="1924" spans="2:11" x14ac:dyDescent="0.25">
      <c r="B1924" s="196"/>
      <c r="C1924" s="196"/>
      <c r="D1924" s="196"/>
      <c r="E1924" s="196"/>
      <c r="F1924" s="196"/>
      <c r="G1924" s="196"/>
      <c r="H1924" s="196"/>
      <c r="I1924" s="196"/>
      <c r="J1924" s="197"/>
      <c r="K1924" s="198"/>
    </row>
    <row r="1925" spans="2:11" x14ac:dyDescent="0.25">
      <c r="B1925" s="196"/>
      <c r="C1925" s="196"/>
      <c r="D1925" s="196"/>
      <c r="E1925" s="196"/>
      <c r="F1925" s="196"/>
      <c r="G1925" s="196"/>
      <c r="H1925" s="196"/>
      <c r="I1925" s="196"/>
      <c r="J1925" s="197"/>
      <c r="K1925" s="198"/>
    </row>
    <row r="1926" spans="2:11" x14ac:dyDescent="0.25">
      <c r="B1926" s="196"/>
      <c r="C1926" s="196"/>
      <c r="D1926" s="196"/>
      <c r="E1926" s="196"/>
      <c r="F1926" s="196"/>
      <c r="G1926" s="196"/>
      <c r="H1926" s="196"/>
      <c r="I1926" s="196"/>
      <c r="J1926" s="197"/>
      <c r="K1926" s="198"/>
    </row>
    <row r="1927" spans="2:11" x14ac:dyDescent="0.25">
      <c r="B1927" s="196"/>
      <c r="C1927" s="196"/>
      <c r="D1927" s="196"/>
      <c r="E1927" s="196"/>
      <c r="F1927" s="196"/>
      <c r="G1927" s="196"/>
      <c r="H1927" s="196"/>
      <c r="I1927" s="196"/>
      <c r="J1927" s="197"/>
      <c r="K1927" s="198"/>
    </row>
    <row r="1928" spans="2:11" x14ac:dyDescent="0.25">
      <c r="B1928" s="196"/>
      <c r="C1928" s="196"/>
      <c r="D1928" s="196"/>
      <c r="E1928" s="196"/>
      <c r="F1928" s="196"/>
      <c r="G1928" s="196"/>
      <c r="H1928" s="196"/>
      <c r="I1928" s="196"/>
      <c r="J1928" s="197"/>
      <c r="K1928" s="198"/>
    </row>
    <row r="1929" spans="2:11" x14ac:dyDescent="0.25">
      <c r="B1929" s="196"/>
      <c r="C1929" s="196"/>
      <c r="D1929" s="196"/>
      <c r="E1929" s="196"/>
      <c r="F1929" s="196"/>
      <c r="G1929" s="196"/>
      <c r="H1929" s="196"/>
      <c r="I1929" s="196"/>
      <c r="J1929" s="197"/>
      <c r="K1929" s="198"/>
    </row>
    <row r="1930" spans="2:11" x14ac:dyDescent="0.25">
      <c r="B1930" s="196"/>
      <c r="C1930" s="196"/>
      <c r="D1930" s="196"/>
      <c r="E1930" s="196"/>
      <c r="F1930" s="196"/>
      <c r="G1930" s="196"/>
      <c r="H1930" s="196"/>
      <c r="I1930" s="196"/>
      <c r="J1930" s="197"/>
      <c r="K1930" s="198"/>
    </row>
    <row r="1931" spans="2:11" x14ac:dyDescent="0.25">
      <c r="B1931" s="196"/>
      <c r="C1931" s="196"/>
      <c r="D1931" s="196"/>
      <c r="E1931" s="196"/>
      <c r="F1931" s="196"/>
      <c r="G1931" s="196"/>
      <c r="H1931" s="196"/>
      <c r="I1931" s="196"/>
      <c r="J1931" s="197"/>
      <c r="K1931" s="198"/>
    </row>
    <row r="1932" spans="2:11" x14ac:dyDescent="0.25">
      <c r="B1932" s="196"/>
      <c r="C1932" s="196"/>
      <c r="D1932" s="196"/>
      <c r="E1932" s="196"/>
      <c r="F1932" s="196"/>
      <c r="G1932" s="196"/>
      <c r="H1932" s="196"/>
      <c r="I1932" s="196"/>
      <c r="J1932" s="197"/>
      <c r="K1932" s="198"/>
    </row>
    <row r="1933" spans="2:11" x14ac:dyDescent="0.25">
      <c r="B1933" s="196"/>
      <c r="C1933" s="196"/>
      <c r="D1933" s="196"/>
      <c r="E1933" s="196"/>
      <c r="F1933" s="196"/>
      <c r="G1933" s="196"/>
      <c r="H1933" s="196"/>
      <c r="I1933" s="196"/>
      <c r="J1933" s="197"/>
      <c r="K1933" s="198"/>
    </row>
    <row r="1934" spans="2:11" x14ac:dyDescent="0.25">
      <c r="B1934" s="196"/>
      <c r="C1934" s="196"/>
      <c r="D1934" s="196"/>
      <c r="E1934" s="196"/>
      <c r="F1934" s="196"/>
      <c r="G1934" s="196"/>
      <c r="H1934" s="196"/>
      <c r="I1934" s="196"/>
      <c r="J1934" s="197"/>
      <c r="K1934" s="198"/>
    </row>
    <row r="1935" spans="2:11" x14ac:dyDescent="0.25">
      <c r="B1935" s="196"/>
      <c r="C1935" s="196"/>
      <c r="D1935" s="196"/>
      <c r="E1935" s="196"/>
      <c r="F1935" s="196"/>
      <c r="G1935" s="196"/>
      <c r="H1935" s="196"/>
      <c r="I1935" s="196"/>
      <c r="J1935" s="197"/>
      <c r="K1935" s="198"/>
    </row>
    <row r="1936" spans="2:11" x14ac:dyDescent="0.25">
      <c r="B1936" s="196"/>
      <c r="C1936" s="196"/>
      <c r="D1936" s="196"/>
      <c r="E1936" s="196"/>
      <c r="F1936" s="196"/>
      <c r="G1936" s="196"/>
      <c r="H1936" s="196"/>
      <c r="I1936" s="196"/>
      <c r="J1936" s="197"/>
      <c r="K1936" s="198"/>
    </row>
    <row r="1937" spans="2:11" x14ac:dyDescent="0.25">
      <c r="B1937" s="196"/>
      <c r="C1937" s="196"/>
      <c r="D1937" s="196"/>
      <c r="E1937" s="196"/>
      <c r="F1937" s="196"/>
      <c r="G1937" s="196"/>
      <c r="H1937" s="196"/>
      <c r="I1937" s="196"/>
      <c r="J1937" s="197"/>
      <c r="K1937" s="198"/>
    </row>
    <row r="1938" spans="2:11" x14ac:dyDescent="0.25">
      <c r="B1938" s="196"/>
      <c r="C1938" s="196"/>
      <c r="D1938" s="196"/>
      <c r="E1938" s="196"/>
      <c r="F1938" s="196"/>
      <c r="G1938" s="196"/>
      <c r="H1938" s="196"/>
      <c r="I1938" s="196"/>
      <c r="J1938" s="197"/>
      <c r="K1938" s="198"/>
    </row>
    <row r="1939" spans="2:11" x14ac:dyDescent="0.25">
      <c r="B1939" s="196"/>
      <c r="C1939" s="196"/>
      <c r="D1939" s="196"/>
      <c r="E1939" s="196"/>
      <c r="F1939" s="196"/>
      <c r="G1939" s="196"/>
      <c r="H1939" s="196"/>
      <c r="I1939" s="196"/>
      <c r="J1939" s="197"/>
      <c r="K1939" s="198"/>
    </row>
    <row r="1940" spans="2:11" x14ac:dyDescent="0.25">
      <c r="B1940" s="196"/>
      <c r="C1940" s="196"/>
      <c r="D1940" s="196"/>
      <c r="E1940" s="196"/>
      <c r="F1940" s="196"/>
      <c r="G1940" s="196"/>
      <c r="H1940" s="196"/>
      <c r="I1940" s="196"/>
      <c r="J1940" s="197"/>
      <c r="K1940" s="198"/>
    </row>
    <row r="1941" spans="2:11" x14ac:dyDescent="0.25">
      <c r="B1941" s="196"/>
      <c r="C1941" s="196"/>
      <c r="D1941" s="196"/>
      <c r="E1941" s="196"/>
      <c r="F1941" s="196"/>
      <c r="G1941" s="196"/>
      <c r="H1941" s="196"/>
      <c r="I1941" s="196"/>
      <c r="J1941" s="197"/>
      <c r="K1941" s="198"/>
    </row>
    <row r="1942" spans="2:11" x14ac:dyDescent="0.25">
      <c r="B1942" s="196"/>
      <c r="C1942" s="196"/>
      <c r="D1942" s="196"/>
      <c r="E1942" s="196"/>
      <c r="F1942" s="196"/>
      <c r="G1942" s="196"/>
      <c r="H1942" s="196"/>
      <c r="I1942" s="196"/>
      <c r="J1942" s="197"/>
      <c r="K1942" s="198"/>
    </row>
    <row r="1943" spans="2:11" x14ac:dyDescent="0.25">
      <c r="B1943" s="196"/>
      <c r="C1943" s="196"/>
      <c r="D1943" s="196"/>
      <c r="E1943" s="196"/>
      <c r="F1943" s="196"/>
      <c r="G1943" s="196"/>
      <c r="H1943" s="196"/>
      <c r="I1943" s="196"/>
      <c r="J1943" s="197"/>
      <c r="K1943" s="198"/>
    </row>
    <row r="1944" spans="2:11" x14ac:dyDescent="0.25">
      <c r="B1944" s="196"/>
      <c r="C1944" s="196"/>
      <c r="D1944" s="196"/>
      <c r="E1944" s="196"/>
      <c r="F1944" s="196"/>
      <c r="G1944" s="196"/>
      <c r="H1944" s="196"/>
      <c r="I1944" s="196"/>
      <c r="J1944" s="197"/>
      <c r="K1944" s="198"/>
    </row>
    <row r="1945" spans="2:11" x14ac:dyDescent="0.25">
      <c r="B1945" s="196"/>
      <c r="C1945" s="196"/>
      <c r="D1945" s="196"/>
      <c r="E1945" s="196"/>
      <c r="F1945" s="196"/>
      <c r="G1945" s="196"/>
      <c r="H1945" s="196"/>
      <c r="I1945" s="196"/>
      <c r="J1945" s="197"/>
      <c r="K1945" s="198"/>
    </row>
    <row r="1946" spans="2:11" x14ac:dyDescent="0.25">
      <c r="B1946" s="196"/>
      <c r="C1946" s="196"/>
      <c r="D1946" s="196"/>
      <c r="E1946" s="196"/>
      <c r="F1946" s="196"/>
      <c r="G1946" s="196"/>
      <c r="H1946" s="196"/>
      <c r="I1946" s="196"/>
      <c r="J1946" s="197"/>
      <c r="K1946" s="198"/>
    </row>
    <row r="1947" spans="2:11" x14ac:dyDescent="0.25">
      <c r="B1947" s="196"/>
      <c r="C1947" s="196"/>
      <c r="D1947" s="196"/>
      <c r="E1947" s="196"/>
      <c r="F1947" s="196"/>
      <c r="G1947" s="196"/>
      <c r="H1947" s="196"/>
      <c r="I1947" s="196"/>
      <c r="J1947" s="197"/>
      <c r="K1947" s="198"/>
    </row>
    <row r="1948" spans="2:11" x14ac:dyDescent="0.25">
      <c r="B1948" s="196"/>
      <c r="C1948" s="196"/>
      <c r="D1948" s="196"/>
      <c r="E1948" s="196"/>
      <c r="F1948" s="196"/>
      <c r="G1948" s="196"/>
      <c r="H1948" s="196"/>
      <c r="I1948" s="196"/>
      <c r="J1948" s="197"/>
      <c r="K1948" s="198"/>
    </row>
    <row r="1949" spans="2:11" x14ac:dyDescent="0.25">
      <c r="B1949" s="196"/>
      <c r="C1949" s="196"/>
      <c r="D1949" s="196"/>
      <c r="E1949" s="196"/>
      <c r="F1949" s="196"/>
      <c r="G1949" s="196"/>
      <c r="H1949" s="196"/>
      <c r="I1949" s="196"/>
      <c r="J1949" s="197"/>
      <c r="K1949" s="198"/>
    </row>
    <row r="1950" spans="2:11" x14ac:dyDescent="0.25">
      <c r="B1950" s="196"/>
      <c r="C1950" s="196"/>
      <c r="D1950" s="196"/>
      <c r="E1950" s="196"/>
      <c r="F1950" s="196"/>
      <c r="G1950" s="196"/>
      <c r="H1950" s="196"/>
      <c r="I1950" s="196"/>
      <c r="J1950" s="197"/>
      <c r="K1950" s="198"/>
    </row>
    <row r="1951" spans="2:11" x14ac:dyDescent="0.25">
      <c r="B1951" s="196"/>
      <c r="C1951" s="196"/>
      <c r="D1951" s="196"/>
      <c r="E1951" s="196"/>
      <c r="F1951" s="196"/>
      <c r="G1951" s="196"/>
      <c r="H1951" s="196"/>
      <c r="I1951" s="196"/>
      <c r="J1951" s="197"/>
      <c r="K1951" s="198"/>
    </row>
    <row r="1952" spans="2:11" x14ac:dyDescent="0.25">
      <c r="B1952" s="196"/>
      <c r="C1952" s="196"/>
      <c r="D1952" s="196"/>
      <c r="E1952" s="196"/>
      <c r="F1952" s="196"/>
      <c r="G1952" s="196"/>
      <c r="H1952" s="196"/>
      <c r="I1952" s="196"/>
      <c r="J1952" s="197"/>
      <c r="K1952" s="198"/>
    </row>
    <row r="1953" spans="2:11" x14ac:dyDescent="0.25">
      <c r="B1953" s="196"/>
      <c r="C1953" s="196"/>
      <c r="D1953" s="196"/>
      <c r="E1953" s="196"/>
      <c r="F1953" s="196"/>
      <c r="G1953" s="196"/>
      <c r="H1953" s="196"/>
      <c r="I1953" s="196"/>
      <c r="J1953" s="197"/>
      <c r="K1953" s="198"/>
    </row>
    <row r="1954" spans="2:11" x14ac:dyDescent="0.25">
      <c r="B1954" s="196"/>
      <c r="C1954" s="196"/>
      <c r="D1954" s="196"/>
      <c r="E1954" s="196"/>
      <c r="F1954" s="196"/>
      <c r="G1954" s="196"/>
      <c r="H1954" s="196"/>
      <c r="I1954" s="196"/>
      <c r="J1954" s="197"/>
      <c r="K1954" s="198"/>
    </row>
    <row r="1955" spans="2:11" x14ac:dyDescent="0.25">
      <c r="B1955" s="196"/>
      <c r="C1955" s="196"/>
      <c r="D1955" s="196"/>
      <c r="E1955" s="196"/>
      <c r="F1955" s="196"/>
      <c r="G1955" s="196"/>
      <c r="H1955" s="196"/>
      <c r="I1955" s="196"/>
      <c r="J1955" s="197"/>
      <c r="K1955" s="198"/>
    </row>
    <row r="1956" spans="2:11" x14ac:dyDescent="0.25">
      <c r="B1956" s="196"/>
      <c r="C1956" s="196"/>
      <c r="D1956" s="196"/>
      <c r="E1956" s="196"/>
      <c r="F1956" s="196"/>
      <c r="G1956" s="196"/>
      <c r="H1956" s="196"/>
      <c r="I1956" s="196"/>
      <c r="J1956" s="197"/>
      <c r="K1956" s="198"/>
    </row>
    <row r="1957" spans="2:11" x14ac:dyDescent="0.25">
      <c r="B1957" s="196"/>
      <c r="C1957" s="196"/>
      <c r="D1957" s="196"/>
      <c r="E1957" s="196"/>
      <c r="F1957" s="196"/>
      <c r="G1957" s="196"/>
      <c r="H1957" s="196"/>
      <c r="I1957" s="196"/>
      <c r="J1957" s="197"/>
      <c r="K1957" s="198"/>
    </row>
    <row r="1958" spans="2:11" x14ac:dyDescent="0.25">
      <c r="B1958" s="196"/>
      <c r="C1958" s="196"/>
      <c r="D1958" s="196"/>
      <c r="E1958" s="196"/>
      <c r="F1958" s="196"/>
      <c r="G1958" s="196"/>
      <c r="H1958" s="196"/>
      <c r="I1958" s="196"/>
      <c r="J1958" s="197"/>
      <c r="K1958" s="198"/>
    </row>
    <row r="1959" spans="2:11" x14ac:dyDescent="0.25">
      <c r="B1959" s="196"/>
      <c r="C1959" s="196"/>
      <c r="D1959" s="196"/>
      <c r="E1959" s="196"/>
      <c r="F1959" s="196"/>
      <c r="G1959" s="196"/>
      <c r="H1959" s="196"/>
      <c r="I1959" s="196"/>
      <c r="J1959" s="197"/>
      <c r="K1959" s="198"/>
    </row>
    <row r="1960" spans="2:11" x14ac:dyDescent="0.25">
      <c r="B1960" s="196"/>
      <c r="C1960" s="196"/>
      <c r="D1960" s="196"/>
      <c r="E1960" s="196"/>
      <c r="F1960" s="196"/>
      <c r="G1960" s="196"/>
      <c r="H1960" s="196"/>
      <c r="I1960" s="196"/>
      <c r="J1960" s="197"/>
      <c r="K1960" s="198"/>
    </row>
    <row r="1961" spans="2:11" x14ac:dyDescent="0.25">
      <c r="B1961" s="196"/>
      <c r="C1961" s="196"/>
      <c r="D1961" s="196"/>
      <c r="E1961" s="196"/>
      <c r="F1961" s="196"/>
      <c r="G1961" s="196"/>
      <c r="H1961" s="196"/>
      <c r="I1961" s="196"/>
      <c r="J1961" s="197"/>
      <c r="K1961" s="198"/>
    </row>
    <row r="1962" spans="2:11" x14ac:dyDescent="0.25">
      <c r="B1962" s="196"/>
      <c r="C1962" s="196"/>
      <c r="D1962" s="196"/>
      <c r="E1962" s="196"/>
      <c r="F1962" s="196"/>
      <c r="G1962" s="196"/>
      <c r="H1962" s="196"/>
      <c r="I1962" s="196"/>
      <c r="J1962" s="197"/>
      <c r="K1962" s="198"/>
    </row>
    <row r="1963" spans="2:11" x14ac:dyDescent="0.25">
      <c r="B1963" s="196"/>
      <c r="C1963" s="196"/>
      <c r="D1963" s="196"/>
      <c r="E1963" s="196"/>
      <c r="F1963" s="196"/>
      <c r="G1963" s="196"/>
      <c r="H1963" s="196"/>
      <c r="I1963" s="196"/>
      <c r="J1963" s="197"/>
      <c r="K1963" s="198"/>
    </row>
    <row r="1964" spans="2:11" x14ac:dyDescent="0.25">
      <c r="B1964" s="196"/>
      <c r="C1964" s="196"/>
      <c r="D1964" s="196"/>
      <c r="E1964" s="196"/>
      <c r="F1964" s="196"/>
      <c r="G1964" s="196"/>
      <c r="H1964" s="196"/>
      <c r="I1964" s="196"/>
      <c r="J1964" s="197"/>
      <c r="K1964" s="198"/>
    </row>
    <row r="1965" spans="2:11" x14ac:dyDescent="0.25">
      <c r="B1965" s="196"/>
      <c r="C1965" s="196"/>
      <c r="D1965" s="196"/>
      <c r="E1965" s="196"/>
      <c r="F1965" s="196"/>
      <c r="G1965" s="196"/>
      <c r="H1965" s="196"/>
      <c r="I1965" s="196"/>
      <c r="J1965" s="197"/>
      <c r="K1965" s="198"/>
    </row>
    <row r="1966" spans="2:11" x14ac:dyDescent="0.25">
      <c r="B1966" s="196"/>
      <c r="C1966" s="196"/>
      <c r="D1966" s="196"/>
      <c r="E1966" s="196"/>
      <c r="F1966" s="196"/>
      <c r="G1966" s="196"/>
      <c r="H1966" s="196"/>
      <c r="I1966" s="196"/>
      <c r="J1966" s="197"/>
      <c r="K1966" s="198"/>
    </row>
    <row r="1967" spans="2:11" x14ac:dyDescent="0.25">
      <c r="B1967" s="196"/>
      <c r="C1967" s="196"/>
      <c r="D1967" s="196"/>
      <c r="E1967" s="196"/>
      <c r="F1967" s="196"/>
      <c r="G1967" s="196"/>
      <c r="H1967" s="196"/>
      <c r="I1967" s="196"/>
      <c r="J1967" s="197"/>
      <c r="K1967" s="198"/>
    </row>
    <row r="1968" spans="2:11" x14ac:dyDescent="0.25">
      <c r="B1968" s="196"/>
      <c r="C1968" s="196"/>
      <c r="D1968" s="196"/>
      <c r="E1968" s="196"/>
      <c r="F1968" s="196"/>
      <c r="G1968" s="196"/>
      <c r="H1968" s="196"/>
      <c r="I1968" s="196"/>
      <c r="J1968" s="197"/>
      <c r="K1968" s="198"/>
    </row>
    <row r="1969" spans="2:11" x14ac:dyDescent="0.25">
      <c r="B1969" s="196"/>
      <c r="C1969" s="196"/>
      <c r="D1969" s="196"/>
      <c r="E1969" s="196"/>
      <c r="F1969" s="196"/>
      <c r="G1969" s="196"/>
      <c r="H1969" s="196"/>
      <c r="I1969" s="196"/>
      <c r="J1969" s="197"/>
      <c r="K1969" s="198"/>
    </row>
    <row r="1970" spans="2:11" x14ac:dyDescent="0.25">
      <c r="B1970" s="196"/>
      <c r="C1970" s="196"/>
      <c r="D1970" s="196"/>
      <c r="E1970" s="196"/>
      <c r="F1970" s="196"/>
      <c r="G1970" s="196"/>
      <c r="H1970" s="196"/>
      <c r="I1970" s="196"/>
      <c r="J1970" s="197"/>
      <c r="K1970" s="198"/>
    </row>
    <row r="1971" spans="2:11" x14ac:dyDescent="0.25">
      <c r="B1971" s="196"/>
      <c r="C1971" s="196"/>
      <c r="D1971" s="196"/>
      <c r="E1971" s="196"/>
      <c r="F1971" s="196"/>
      <c r="G1971" s="196"/>
      <c r="H1971" s="196"/>
      <c r="I1971" s="196"/>
      <c r="J1971" s="197"/>
      <c r="K1971" s="198"/>
    </row>
    <row r="1972" spans="2:11" x14ac:dyDescent="0.25">
      <c r="B1972" s="196"/>
      <c r="C1972" s="196"/>
      <c r="D1972" s="196"/>
      <c r="E1972" s="196"/>
      <c r="F1972" s="196"/>
      <c r="G1972" s="196"/>
      <c r="H1972" s="196"/>
      <c r="I1972" s="196"/>
      <c r="J1972" s="197"/>
      <c r="K1972" s="198"/>
    </row>
    <row r="1973" spans="2:11" x14ac:dyDescent="0.25">
      <c r="B1973" s="196"/>
      <c r="C1973" s="196"/>
      <c r="D1973" s="196"/>
      <c r="E1973" s="196"/>
      <c r="F1973" s="196"/>
      <c r="G1973" s="196"/>
      <c r="H1973" s="196"/>
      <c r="I1973" s="196"/>
      <c r="J1973" s="197"/>
      <c r="K1973" s="198"/>
    </row>
    <row r="1974" spans="2:11" x14ac:dyDescent="0.25">
      <c r="B1974" s="196"/>
      <c r="C1974" s="196"/>
      <c r="D1974" s="196"/>
      <c r="E1974" s="196"/>
      <c r="F1974" s="196"/>
      <c r="G1974" s="196"/>
      <c r="H1974" s="196"/>
      <c r="I1974" s="196"/>
      <c r="J1974" s="197"/>
      <c r="K1974" s="198"/>
    </row>
    <row r="1975" spans="2:11" x14ac:dyDescent="0.25">
      <c r="B1975" s="196"/>
      <c r="C1975" s="196"/>
      <c r="D1975" s="196"/>
      <c r="E1975" s="196"/>
      <c r="F1975" s="196"/>
      <c r="G1975" s="196"/>
      <c r="H1975" s="196"/>
      <c r="I1975" s="196"/>
      <c r="J1975" s="197"/>
      <c r="K1975" s="198"/>
    </row>
    <row r="1976" spans="2:11" x14ac:dyDescent="0.25">
      <c r="B1976" s="196"/>
      <c r="C1976" s="196"/>
      <c r="D1976" s="196"/>
      <c r="E1976" s="196"/>
      <c r="F1976" s="196"/>
      <c r="G1976" s="196"/>
      <c r="H1976" s="196"/>
      <c r="I1976" s="196"/>
      <c r="J1976" s="197"/>
      <c r="K1976" s="198"/>
    </row>
    <row r="1977" spans="2:11" x14ac:dyDescent="0.25">
      <c r="B1977" s="196"/>
      <c r="C1977" s="196"/>
      <c r="D1977" s="196"/>
      <c r="E1977" s="196"/>
      <c r="F1977" s="196"/>
      <c r="G1977" s="196"/>
      <c r="H1977" s="196"/>
      <c r="I1977" s="196"/>
      <c r="J1977" s="197"/>
      <c r="K1977" s="198"/>
    </row>
    <row r="1978" spans="2:11" x14ac:dyDescent="0.25">
      <c r="B1978" s="196"/>
      <c r="C1978" s="196"/>
      <c r="D1978" s="196"/>
      <c r="E1978" s="196"/>
      <c r="F1978" s="196"/>
      <c r="G1978" s="196"/>
      <c r="H1978" s="196"/>
      <c r="I1978" s="196"/>
      <c r="J1978" s="197"/>
      <c r="K1978" s="198"/>
    </row>
    <row r="1979" spans="2:11" x14ac:dyDescent="0.25">
      <c r="B1979" s="196"/>
      <c r="C1979" s="196"/>
      <c r="D1979" s="196"/>
      <c r="E1979" s="196"/>
      <c r="F1979" s="196"/>
      <c r="G1979" s="196"/>
      <c r="H1979" s="196"/>
      <c r="I1979" s="196"/>
      <c r="J1979" s="197"/>
      <c r="K1979" s="198"/>
    </row>
    <row r="1980" spans="2:11" x14ac:dyDescent="0.25">
      <c r="B1980" s="196"/>
      <c r="C1980" s="196"/>
      <c r="D1980" s="196"/>
      <c r="E1980" s="196"/>
      <c r="F1980" s="196"/>
      <c r="G1980" s="196"/>
      <c r="H1980" s="196"/>
      <c r="I1980" s="196"/>
      <c r="J1980" s="197"/>
      <c r="K1980" s="198"/>
    </row>
    <row r="1981" spans="2:11" x14ac:dyDescent="0.25">
      <c r="B1981" s="196"/>
      <c r="C1981" s="196"/>
      <c r="D1981" s="196"/>
      <c r="E1981" s="196"/>
      <c r="F1981" s="196"/>
      <c r="G1981" s="196"/>
      <c r="H1981" s="196"/>
      <c r="I1981" s="196"/>
      <c r="J1981" s="197"/>
      <c r="K1981" s="198"/>
    </row>
    <row r="1982" spans="2:11" x14ac:dyDescent="0.25">
      <c r="B1982" s="196"/>
      <c r="C1982" s="196"/>
      <c r="D1982" s="196"/>
      <c r="E1982" s="196"/>
      <c r="F1982" s="196"/>
      <c r="G1982" s="196"/>
      <c r="H1982" s="196"/>
      <c r="I1982" s="196"/>
      <c r="J1982" s="197"/>
      <c r="K1982" s="198"/>
    </row>
    <row r="1983" spans="2:11" x14ac:dyDescent="0.25">
      <c r="B1983" s="196"/>
      <c r="C1983" s="196"/>
      <c r="D1983" s="196"/>
      <c r="E1983" s="196"/>
      <c r="F1983" s="196"/>
      <c r="G1983" s="196"/>
      <c r="H1983" s="196"/>
      <c r="I1983" s="196"/>
      <c r="J1983" s="197"/>
      <c r="K1983" s="198"/>
    </row>
    <row r="1984" spans="2:11" x14ac:dyDescent="0.25">
      <c r="B1984" s="196"/>
      <c r="C1984" s="196"/>
      <c r="D1984" s="196"/>
      <c r="E1984" s="196"/>
      <c r="F1984" s="196"/>
      <c r="G1984" s="196"/>
      <c r="H1984" s="196"/>
      <c r="I1984" s="196"/>
      <c r="J1984" s="197"/>
      <c r="K1984" s="198"/>
    </row>
    <row r="1985" spans="2:11" x14ac:dyDescent="0.25">
      <c r="B1985" s="196"/>
      <c r="C1985" s="196"/>
      <c r="D1985" s="196"/>
      <c r="E1985" s="196"/>
      <c r="F1985" s="196"/>
      <c r="G1985" s="196"/>
      <c r="H1985" s="196"/>
      <c r="I1985" s="196"/>
      <c r="J1985" s="197"/>
      <c r="K1985" s="198"/>
    </row>
    <row r="1986" spans="2:11" x14ac:dyDescent="0.25">
      <c r="B1986" s="196"/>
      <c r="C1986" s="196"/>
      <c r="D1986" s="196"/>
      <c r="E1986" s="196"/>
      <c r="F1986" s="196"/>
      <c r="G1986" s="196"/>
      <c r="H1986" s="196"/>
      <c r="I1986" s="196"/>
      <c r="J1986" s="197"/>
      <c r="K1986" s="198"/>
    </row>
    <row r="1987" spans="2:11" x14ac:dyDescent="0.25">
      <c r="B1987" s="196"/>
      <c r="C1987" s="196"/>
      <c r="D1987" s="196"/>
      <c r="E1987" s="196"/>
      <c r="F1987" s="196"/>
      <c r="G1987" s="196"/>
      <c r="H1987" s="196"/>
      <c r="I1987" s="196"/>
      <c r="J1987" s="197"/>
      <c r="K1987" s="198"/>
    </row>
    <row r="1988" spans="2:11" x14ac:dyDescent="0.25">
      <c r="B1988" s="196"/>
      <c r="C1988" s="196"/>
      <c r="D1988" s="196"/>
      <c r="E1988" s="196"/>
      <c r="F1988" s="196"/>
      <c r="G1988" s="196"/>
      <c r="H1988" s="196"/>
      <c r="I1988" s="196"/>
      <c r="J1988" s="197"/>
      <c r="K1988" s="198"/>
    </row>
    <row r="1989" spans="2:11" x14ac:dyDescent="0.25">
      <c r="B1989" s="196"/>
      <c r="C1989" s="196"/>
      <c r="D1989" s="196"/>
      <c r="E1989" s="196"/>
      <c r="F1989" s="196"/>
      <c r="G1989" s="196"/>
      <c r="H1989" s="196"/>
      <c r="I1989" s="196"/>
      <c r="J1989" s="197"/>
      <c r="K1989" s="198"/>
    </row>
    <row r="1990" spans="2:11" x14ac:dyDescent="0.25">
      <c r="B1990" s="196"/>
      <c r="C1990" s="196"/>
      <c r="D1990" s="196"/>
      <c r="E1990" s="196"/>
      <c r="F1990" s="196"/>
      <c r="G1990" s="196"/>
      <c r="H1990" s="196"/>
      <c r="I1990" s="196"/>
      <c r="J1990" s="197"/>
      <c r="K1990" s="198"/>
    </row>
    <row r="1991" spans="2:11" x14ac:dyDescent="0.25">
      <c r="B1991" s="196"/>
      <c r="C1991" s="196"/>
      <c r="D1991" s="196"/>
      <c r="E1991" s="196"/>
      <c r="F1991" s="196"/>
      <c r="G1991" s="196"/>
      <c r="H1991" s="196"/>
      <c r="I1991" s="196"/>
      <c r="J1991" s="197"/>
      <c r="K1991" s="198"/>
    </row>
    <row r="1992" spans="2:11" x14ac:dyDescent="0.25">
      <c r="B1992" s="196"/>
      <c r="C1992" s="196"/>
      <c r="D1992" s="196"/>
      <c r="E1992" s="196"/>
      <c r="F1992" s="196"/>
      <c r="G1992" s="196"/>
      <c r="H1992" s="196"/>
      <c r="I1992" s="196"/>
      <c r="J1992" s="197"/>
      <c r="K1992" s="198"/>
    </row>
    <row r="1993" spans="2:11" x14ac:dyDescent="0.25">
      <c r="B1993" s="196"/>
      <c r="C1993" s="196"/>
      <c r="D1993" s="196"/>
      <c r="E1993" s="196"/>
      <c r="F1993" s="196"/>
      <c r="G1993" s="196"/>
      <c r="H1993" s="196"/>
      <c r="I1993" s="196"/>
      <c r="J1993" s="197"/>
      <c r="K1993" s="198"/>
    </row>
    <row r="1994" spans="2:11" x14ac:dyDescent="0.25">
      <c r="B1994" s="196"/>
      <c r="C1994" s="196"/>
      <c r="D1994" s="196"/>
      <c r="E1994" s="196"/>
      <c r="F1994" s="196"/>
      <c r="G1994" s="196"/>
      <c r="H1994" s="196"/>
      <c r="I1994" s="196"/>
      <c r="J1994" s="197"/>
      <c r="K1994" s="198"/>
    </row>
    <row r="1995" spans="2:11" x14ac:dyDescent="0.25">
      <c r="B1995" s="196"/>
      <c r="C1995" s="196"/>
      <c r="D1995" s="196"/>
      <c r="E1995" s="196"/>
      <c r="F1995" s="196"/>
      <c r="G1995" s="196"/>
      <c r="H1995" s="196"/>
      <c r="I1995" s="196"/>
      <c r="J1995" s="197"/>
      <c r="K1995" s="198"/>
    </row>
  </sheetData>
  <sheetProtection algorithmName="SHA-512" hashValue="uKMecIb/XJ5xvym9B1VksZnRodubACmEJGhfTdjFwuMLj7qzubbQhx7x1FvqUgFcOjH0bP6XeIRsChzi0YZfLg==" saltValue="iZ88VATC0EOFXUkNS1DPtw==" spinCount="100000" sheet="1" objects="1" scenarios="1"/>
  <mergeCells count="4">
    <mergeCell ref="M2:Q2"/>
    <mergeCell ref="M14:N14"/>
    <mergeCell ref="M15:N15"/>
    <mergeCell ref="M16:N16"/>
  </mergeCells>
  <conditionalFormatting sqref="B25:K525">
    <cfRule type="expression" dxfId="3" priority="6">
      <formula>MOD(ROW(),2)=1</formula>
    </cfRule>
  </conditionalFormatting>
  <conditionalFormatting sqref="B26:K28">
    <cfRule type="expression" dxfId="2" priority="1">
      <formula>MOD(ROW(),1)=1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7411A-7C85-4831-86F8-0C52A3512B13}">
  <dimension ref="B1:AN525"/>
  <sheetViews>
    <sheetView zoomScale="63" zoomScaleNormal="100" workbookViewId="0">
      <selection activeCell="M25" sqref="M25"/>
    </sheetView>
  </sheetViews>
  <sheetFormatPr defaultRowHeight="12.75" x14ac:dyDescent="0.25"/>
  <cols>
    <col min="1" max="1" width="9.140625" style="152"/>
    <col min="2" max="2" width="12.140625" style="152" bestFit="1" customWidth="1"/>
    <col min="3" max="4" width="13.5703125" style="152" bestFit="1" customWidth="1"/>
    <col min="5" max="5" width="11.85546875" style="152" bestFit="1" customWidth="1"/>
    <col min="6" max="6" width="12.85546875" style="152" bestFit="1" customWidth="1"/>
    <col min="7" max="7" width="13.28515625" style="152" bestFit="1" customWidth="1"/>
    <col min="8" max="8" width="13" style="152" customWidth="1"/>
    <col min="9" max="9" width="13" style="152" bestFit="1" customWidth="1"/>
    <col min="10" max="10" width="17" style="152" bestFit="1" customWidth="1"/>
    <col min="11" max="11" width="13.42578125" style="152" bestFit="1" customWidth="1"/>
    <col min="12" max="12" width="12.5703125" style="152" customWidth="1"/>
    <col min="13" max="13" width="14.7109375" style="152" bestFit="1" customWidth="1"/>
    <col min="14" max="14" width="14" style="152" bestFit="1" customWidth="1"/>
    <col min="15" max="15" width="16.5703125" style="152" bestFit="1" customWidth="1"/>
    <col min="16" max="17" width="14.42578125" style="152" bestFit="1" customWidth="1"/>
    <col min="18" max="19" width="13.28515625" style="152" bestFit="1" customWidth="1"/>
    <col min="20" max="20" width="10.5703125" style="152" bestFit="1" customWidth="1"/>
    <col min="21" max="21" width="9.7109375" style="152" bestFit="1" customWidth="1"/>
    <col min="22" max="22" width="11.28515625" style="152" bestFit="1" customWidth="1"/>
    <col min="23" max="23" width="12" style="152" bestFit="1" customWidth="1"/>
    <col min="24" max="24" width="9.5703125" style="152" bestFit="1" customWidth="1"/>
    <col min="25" max="25" width="8.5703125" style="152" bestFit="1" customWidth="1"/>
    <col min="26" max="26" width="7.5703125" style="152" bestFit="1" customWidth="1"/>
    <col min="27" max="27" width="12.140625" style="152" bestFit="1" customWidth="1"/>
    <col min="28" max="28" width="11.28515625" style="152" bestFit="1" customWidth="1"/>
    <col min="29" max="29" width="10.140625" style="152" bestFit="1" customWidth="1"/>
    <col min="30" max="30" width="9.7109375" style="152" bestFit="1" customWidth="1"/>
    <col min="31" max="31" width="9.42578125" style="152" bestFit="1" customWidth="1"/>
    <col min="32" max="36" width="10.140625" style="152" bestFit="1" customWidth="1"/>
    <col min="37" max="37" width="3.28515625" style="152" customWidth="1"/>
    <col min="38" max="39" width="9.140625" style="152"/>
    <col min="40" max="40" width="1.85546875" style="152" customWidth="1"/>
    <col min="41" max="16384" width="9.140625" style="152"/>
  </cols>
  <sheetData>
    <row r="1" spans="2:34" x14ac:dyDescent="0.25">
      <c r="B1" s="151"/>
      <c r="C1" s="151"/>
      <c r="D1" s="151"/>
      <c r="E1" s="151"/>
      <c r="F1" s="151"/>
      <c r="G1" s="151"/>
    </row>
    <row r="2" spans="2:34" x14ac:dyDescent="0.25">
      <c r="B2" s="151"/>
      <c r="C2" s="151"/>
      <c r="D2" s="151"/>
      <c r="E2" s="151"/>
      <c r="F2" s="151"/>
      <c r="G2" s="151"/>
      <c r="M2" s="224" t="s">
        <v>97</v>
      </c>
      <c r="N2" s="224"/>
      <c r="O2" s="224"/>
      <c r="P2" s="224"/>
      <c r="Q2" s="224"/>
      <c r="S2" s="151"/>
      <c r="T2" s="151"/>
      <c r="U2" s="151"/>
      <c r="V2" s="151"/>
    </row>
    <row r="3" spans="2:34" x14ac:dyDescent="0.25">
      <c r="E3" s="172"/>
      <c r="M3" s="171" t="s">
        <v>19</v>
      </c>
      <c r="N3" s="171" t="s">
        <v>20</v>
      </c>
      <c r="O3" s="171" t="s">
        <v>11</v>
      </c>
      <c r="P3" s="171" t="s">
        <v>29</v>
      </c>
      <c r="Q3" s="171" t="s">
        <v>21</v>
      </c>
      <c r="S3" s="151"/>
      <c r="T3" s="151"/>
      <c r="U3" s="151"/>
      <c r="V3" s="151"/>
    </row>
    <row r="4" spans="2:34" ht="15" customHeight="1" x14ac:dyDescent="0.25">
      <c r="M4" s="173">
        <f>'Federal Data'!B14</f>
        <v>0</v>
      </c>
      <c r="N4" s="173">
        <f>'Federal Data'!C14</f>
        <v>19400</v>
      </c>
      <c r="O4" s="174">
        <f>'Federal Data'!D4</f>
        <v>0.1</v>
      </c>
      <c r="P4" s="173">
        <f>'Federal Data'!E14</f>
        <v>0</v>
      </c>
      <c r="Q4" s="173">
        <f>'Federal Data'!F14</f>
        <v>0</v>
      </c>
      <c r="S4" s="172"/>
      <c r="T4" s="172"/>
      <c r="U4" s="172"/>
      <c r="V4" s="175"/>
    </row>
    <row r="5" spans="2:34" ht="15" customHeight="1" x14ac:dyDescent="0.25">
      <c r="M5" s="173">
        <f>'Federal Data'!B15</f>
        <v>19401</v>
      </c>
      <c r="N5" s="173">
        <f>'Federal Data'!C15</f>
        <v>78950</v>
      </c>
      <c r="O5" s="174">
        <f>'Federal Data'!D5</f>
        <v>0.12</v>
      </c>
      <c r="P5" s="173">
        <f>'Federal Data'!E15</f>
        <v>19400</v>
      </c>
      <c r="Q5" s="173">
        <f>'Federal Data'!F15</f>
        <v>1940</v>
      </c>
    </row>
    <row r="6" spans="2:34" x14ac:dyDescent="0.25">
      <c r="G6" s="175"/>
      <c r="H6" s="175"/>
      <c r="I6" s="175"/>
      <c r="J6" s="175"/>
      <c r="M6" s="173">
        <f>'Federal Data'!B16</f>
        <v>78951</v>
      </c>
      <c r="N6" s="173">
        <f>'Federal Data'!C16</f>
        <v>168400</v>
      </c>
      <c r="O6" s="174">
        <f>'Federal Data'!D6</f>
        <v>0.22</v>
      </c>
      <c r="P6" s="173">
        <f>'Federal Data'!E16</f>
        <v>78950</v>
      </c>
      <c r="Q6" s="173">
        <f>'Federal Data'!F16</f>
        <v>9086</v>
      </c>
    </row>
    <row r="7" spans="2:34" x14ac:dyDescent="0.25">
      <c r="M7" s="173">
        <f>'Federal Data'!B17</f>
        <v>168401</v>
      </c>
      <c r="N7" s="173">
        <f>'Federal Data'!C17</f>
        <v>321450</v>
      </c>
      <c r="O7" s="174">
        <f>'Federal Data'!D7</f>
        <v>0.24</v>
      </c>
      <c r="P7" s="173">
        <f>'Federal Data'!E17</f>
        <v>168400</v>
      </c>
      <c r="Q7" s="173">
        <f>'Federal Data'!F17</f>
        <v>28765</v>
      </c>
    </row>
    <row r="8" spans="2:34" x14ac:dyDescent="0.25">
      <c r="M8" s="173">
        <f>'Federal Data'!B18</f>
        <v>321451</v>
      </c>
      <c r="N8" s="173">
        <f>'Federal Data'!C18</f>
        <v>408200</v>
      </c>
      <c r="O8" s="174">
        <f>'Federal Data'!D8</f>
        <v>0.32</v>
      </c>
      <c r="P8" s="173">
        <f>'Federal Data'!E18</f>
        <v>321450</v>
      </c>
      <c r="Q8" s="173">
        <f>'Federal Data'!F18</f>
        <v>65497</v>
      </c>
    </row>
    <row r="9" spans="2:34" x14ac:dyDescent="0.25">
      <c r="M9" s="173">
        <f>'Federal Data'!B19</f>
        <v>408201</v>
      </c>
      <c r="N9" s="173">
        <f>'Federal Data'!C19</f>
        <v>612350</v>
      </c>
      <c r="O9" s="174">
        <f>'Federal Data'!D9</f>
        <v>0.35</v>
      </c>
      <c r="P9" s="173">
        <f>'Federal Data'!E19</f>
        <v>408200</v>
      </c>
      <c r="Q9" s="173">
        <f>'Federal Data'!F19</f>
        <v>93257</v>
      </c>
    </row>
    <row r="10" spans="2:34" x14ac:dyDescent="0.25">
      <c r="B10" s="170"/>
      <c r="M10" s="173">
        <f>'Federal Data'!B20</f>
        <v>612351</v>
      </c>
      <c r="N10" s="173" t="str">
        <f>'Federal Data'!C20</f>
        <v>∞</v>
      </c>
      <c r="O10" s="174" t="str">
        <f>'Federal Data'!D10</f>
        <v>%</v>
      </c>
      <c r="P10" s="173">
        <f>'Federal Data'!E20</f>
        <v>612350</v>
      </c>
      <c r="Q10" s="173">
        <f>'Federal Data'!F20</f>
        <v>164709.5</v>
      </c>
    </row>
    <row r="11" spans="2:34" x14ac:dyDescent="0.25">
      <c r="B11" s="170"/>
      <c r="J11" s="176"/>
      <c r="K11" s="176"/>
      <c r="L11" s="176"/>
      <c r="M11" s="172"/>
      <c r="N11" s="172"/>
      <c r="O11" s="151"/>
      <c r="P11" s="172"/>
      <c r="Q11" s="172"/>
      <c r="AF11" s="177"/>
      <c r="AH11" s="177"/>
    </row>
    <row r="12" spans="2:34" x14ac:dyDescent="0.25">
      <c r="B12" s="170"/>
      <c r="J12" s="176"/>
      <c r="K12" s="176"/>
      <c r="L12" s="176"/>
      <c r="M12" s="172"/>
      <c r="N12" s="172"/>
      <c r="O12" s="151"/>
      <c r="P12" s="172"/>
      <c r="Q12" s="172"/>
    </row>
    <row r="13" spans="2:34" x14ac:dyDescent="0.25">
      <c r="B13" s="170"/>
      <c r="J13" s="176"/>
      <c r="K13" s="176"/>
      <c r="L13" s="176"/>
      <c r="M13" s="172"/>
      <c r="N13" s="172"/>
      <c r="O13" s="151"/>
      <c r="P13" s="172"/>
      <c r="Q13" s="172"/>
      <c r="AC13" s="170"/>
    </row>
    <row r="14" spans="2:34" x14ac:dyDescent="0.25">
      <c r="B14" s="170"/>
      <c r="J14" s="176"/>
      <c r="K14" s="176"/>
      <c r="L14" s="176"/>
      <c r="M14" s="239" t="s">
        <v>110</v>
      </c>
      <c r="N14" s="240"/>
      <c r="O14" s="173">
        <f>'Federal Data'!J14</f>
        <v>24400</v>
      </c>
      <c r="P14" s="188" t="s">
        <v>26</v>
      </c>
      <c r="Q14" s="173">
        <v>32000</v>
      </c>
      <c r="AC14" s="170"/>
    </row>
    <row r="15" spans="2:34" x14ac:dyDescent="0.25">
      <c r="B15" s="170"/>
      <c r="J15" s="176"/>
      <c r="K15" s="176"/>
      <c r="L15" s="176"/>
      <c r="M15" s="239" t="s">
        <v>111</v>
      </c>
      <c r="N15" s="240"/>
      <c r="O15" s="173">
        <f>'Federal Data'!J13</f>
        <v>0</v>
      </c>
      <c r="P15" s="188" t="s">
        <v>27</v>
      </c>
      <c r="Q15" s="173">
        <f>'Federal Data'!I5</f>
        <v>44000</v>
      </c>
      <c r="Y15" s="170"/>
    </row>
    <row r="16" spans="2:34" x14ac:dyDescent="0.25">
      <c r="B16" s="170"/>
      <c r="J16" s="176"/>
      <c r="K16" s="176"/>
      <c r="L16" s="176"/>
      <c r="M16" s="239" t="s">
        <v>112</v>
      </c>
      <c r="N16" s="240"/>
      <c r="O16" s="173">
        <f>O14+O15</f>
        <v>24400</v>
      </c>
      <c r="Y16" s="170"/>
    </row>
    <row r="17" spans="2:40" x14ac:dyDescent="0.25">
      <c r="B17" s="170"/>
      <c r="J17" s="176"/>
      <c r="K17" s="176"/>
      <c r="L17" s="176"/>
      <c r="M17" s="175"/>
      <c r="N17" s="176"/>
    </row>
    <row r="18" spans="2:40" x14ac:dyDescent="0.25">
      <c r="B18" s="170"/>
      <c r="J18" s="176"/>
      <c r="K18" s="176"/>
      <c r="L18" s="176"/>
      <c r="M18" s="176"/>
      <c r="N18" s="176"/>
      <c r="O18" s="170"/>
      <c r="P18" s="170"/>
      <c r="Q18" s="172"/>
      <c r="AB18" s="169"/>
      <c r="AC18" s="169"/>
      <c r="AD18" s="169"/>
      <c r="AE18" s="169"/>
      <c r="AF18" s="169"/>
    </row>
    <row r="19" spans="2:40" ht="38.25" x14ac:dyDescent="0.25">
      <c r="B19" s="189" t="str">
        <f>'Personal Data and Summary'!B15</f>
        <v>Social Security Benefit</v>
      </c>
      <c r="C19" s="189" t="str">
        <f>'Personal Data and Summary'!B16</f>
        <v>Taxable Income</v>
      </c>
      <c r="D19" s="189" t="str">
        <f>'Personal Data and Summary'!B17</f>
        <v>Non-Taxable Income</v>
      </c>
      <c r="E19" s="189" t="str">
        <f>M14</f>
        <v>Std Deduction</v>
      </c>
      <c r="F19" s="189" t="str">
        <f>M15</f>
        <v>Std Exemption</v>
      </c>
      <c r="G19" s="190" t="s">
        <v>8</v>
      </c>
      <c r="H19" s="190" t="s">
        <v>7</v>
      </c>
      <c r="I19" s="190" t="s">
        <v>6</v>
      </c>
      <c r="J19" s="190" t="s">
        <v>5</v>
      </c>
      <c r="K19" s="157" t="s">
        <v>101</v>
      </c>
      <c r="L19" s="157" t="s">
        <v>100</v>
      </c>
      <c r="M19" s="191" t="s">
        <v>107</v>
      </c>
      <c r="N19" s="191" t="s">
        <v>99</v>
      </c>
      <c r="O19" s="191" t="s">
        <v>108</v>
      </c>
      <c r="P19" s="170"/>
      <c r="Y19" s="177"/>
      <c r="AA19" s="170"/>
      <c r="AB19" s="170"/>
      <c r="AC19" s="179"/>
      <c r="AD19" s="170"/>
      <c r="AE19" s="179"/>
    </row>
    <row r="20" spans="2:40" x14ac:dyDescent="0.25">
      <c r="B20" s="180">
        <f>INT('Personal Data and Summary'!E15)</f>
        <v>10000</v>
      </c>
      <c r="C20" s="180">
        <f>INT('Personal Data and Summary'!E16)</f>
        <v>35000</v>
      </c>
      <c r="D20" s="180">
        <f>INT('Personal Data and Summary'!E17)</f>
        <v>0</v>
      </c>
      <c r="E20" s="180">
        <f>IF('Personal Data and Summary'!E18&gt;O14,'Personal Data and Summary'!E18,O14)</f>
        <v>24400</v>
      </c>
      <c r="F20" s="180">
        <f>O15</f>
        <v>0</v>
      </c>
      <c r="G20" s="180">
        <f>B20+C20+D20</f>
        <v>45000</v>
      </c>
      <c r="H20" s="180">
        <f>G20-K24</f>
        <v>43543</v>
      </c>
      <c r="I20" s="181">
        <f>G20-H20</f>
        <v>1457</v>
      </c>
      <c r="J20" s="182">
        <f>I20/G20</f>
        <v>3.2377777777777776E-2</v>
      </c>
      <c r="K20" s="181">
        <v>200</v>
      </c>
      <c r="L20" s="180">
        <f>IF(ROUNDUP((N20-B20)/10000,0)*20 &lt; K20, K20,ROUNDUP((N20-B20)/10000,0)*20)</f>
        <v>220</v>
      </c>
      <c r="M20" s="180">
        <f>C25-INT(C25/L20)*L20</f>
        <v>100</v>
      </c>
      <c r="N20" s="181">
        <f>MAX(N5+E20+F20+B20,G20)</f>
        <v>113350</v>
      </c>
      <c r="O20" s="180">
        <f>(INT((B20+C20)/L20)*L20)+M20</f>
        <v>44980</v>
      </c>
      <c r="P20" s="170"/>
      <c r="R20" s="172"/>
    </row>
    <row r="21" spans="2:40" x14ac:dyDescent="0.25">
      <c r="B21" s="176"/>
      <c r="C21" s="176"/>
      <c r="D21" s="176"/>
      <c r="E21" s="176"/>
      <c r="F21" s="176"/>
      <c r="G21" s="176"/>
      <c r="H21" s="176"/>
      <c r="I21" s="172"/>
      <c r="J21" s="175"/>
      <c r="K21" s="176"/>
      <c r="L21" s="176"/>
      <c r="M21" s="176"/>
      <c r="N21" s="176"/>
      <c r="P21" s="170"/>
      <c r="R21" s="172"/>
    </row>
    <row r="22" spans="2:40" x14ac:dyDescent="0.25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0"/>
      <c r="P22" s="176"/>
      <c r="AC22" s="170"/>
      <c r="AD22" s="151"/>
      <c r="AE22" s="151"/>
      <c r="AF22" s="151"/>
      <c r="AG22" s="151"/>
      <c r="AH22" s="151"/>
      <c r="AJ22" s="170"/>
      <c r="AK22" s="170"/>
      <c r="AM22" s="170"/>
      <c r="AN22" s="170"/>
    </row>
    <row r="23" spans="2:40" x14ac:dyDescent="0.25">
      <c r="B23" s="193" t="s">
        <v>25</v>
      </c>
      <c r="C23" s="193" t="s">
        <v>32</v>
      </c>
      <c r="D23" s="193" t="s">
        <v>1</v>
      </c>
      <c r="E23" s="193" t="s">
        <v>28</v>
      </c>
      <c r="F23" s="193" t="s">
        <v>16</v>
      </c>
      <c r="G23" s="193" t="s">
        <v>2</v>
      </c>
      <c r="H23" s="193" t="s">
        <v>4</v>
      </c>
      <c r="I23" s="193" t="s">
        <v>3</v>
      </c>
      <c r="J23" s="193" t="s">
        <v>31</v>
      </c>
      <c r="K23" s="99" t="s">
        <v>34</v>
      </c>
      <c r="O23" s="170"/>
    </row>
    <row r="24" spans="2:40" x14ac:dyDescent="0.25">
      <c r="B24" s="194" t="s">
        <v>13</v>
      </c>
      <c r="C24" s="194" t="s">
        <v>33</v>
      </c>
      <c r="D24" s="194" t="s">
        <v>10</v>
      </c>
      <c r="E24" s="194" t="s">
        <v>4</v>
      </c>
      <c r="F24" s="194" t="s">
        <v>4</v>
      </c>
      <c r="G24" s="194" t="s">
        <v>12</v>
      </c>
      <c r="H24" s="194" t="s">
        <v>30</v>
      </c>
      <c r="I24" s="194" t="s">
        <v>6</v>
      </c>
      <c r="J24" s="194" t="s">
        <v>11</v>
      </c>
      <c r="K24" s="188">
        <f>SUM(K25:K525)</f>
        <v>1457</v>
      </c>
      <c r="O24" s="176"/>
      <c r="P24" s="176"/>
      <c r="Q24" s="176"/>
      <c r="R24" s="176"/>
      <c r="S24" s="176"/>
    </row>
    <row r="25" spans="2:40" x14ac:dyDescent="0.25">
      <c r="B25" s="183">
        <v>0</v>
      </c>
      <c r="C25" s="183">
        <f t="shared" ref="C25:C88" si="0">B25+B$20</f>
        <v>10000</v>
      </c>
      <c r="D25" s="183">
        <f t="shared" ref="D25:D88" si="1">B$20/2+B25</f>
        <v>5000</v>
      </c>
      <c r="E25" s="183">
        <f t="shared" ref="E25:E88" si="2">MIN(50%*B$20,MAX(0,50%*MIN(Q$15-Q$14,D25-Q$14)))</f>
        <v>0</v>
      </c>
      <c r="F25" s="183">
        <f t="shared" ref="F25:F88" si="3">MIN(85%*B$20-E25,85%*MAX(0,D25-Q$15))</f>
        <v>0</v>
      </c>
      <c r="G25" s="183">
        <f>E25+F25</f>
        <v>0</v>
      </c>
      <c r="H25" s="183">
        <f>MAX(0,B25+G25-E$20-F$20)</f>
        <v>0</v>
      </c>
      <c r="I25" s="183">
        <f t="shared" ref="I25:I88" si="4">IF(H25&gt;P$10,(H25-P$10)*O$10+Q$10,IF(H25&gt;P$9,(H25-P$9)*O$9+Q$9,IF(H25&gt;P$8,(H25-P$8)*O$8+Q$8,IF(H25&gt;P$7,(H25-P$7)*O$7+Q$7,IF(H25&gt;P$6,(H25-P$6)*O$6+Q$6,IF(H25&gt;P$5,(H25-P$5)*O$5+Q$5,(H25-P$4)*O$4+Q$4))))))</f>
        <v>0</v>
      </c>
      <c r="J25" s="184">
        <v>0</v>
      </c>
      <c r="K25" s="185" t="str">
        <f t="shared" ref="K25:K88" si="5">IF(C25=$O$20,I25,"")</f>
        <v/>
      </c>
      <c r="S25" s="176"/>
    </row>
    <row r="26" spans="2:40" x14ac:dyDescent="0.25">
      <c r="B26" s="183">
        <f t="shared" ref="B26:B89" si="6">B25+L$20</f>
        <v>220</v>
      </c>
      <c r="C26" s="183">
        <f t="shared" si="0"/>
        <v>10220</v>
      </c>
      <c r="D26" s="183">
        <f t="shared" si="1"/>
        <v>5220</v>
      </c>
      <c r="E26" s="183">
        <f t="shared" si="2"/>
        <v>0</v>
      </c>
      <c r="F26" s="183">
        <f t="shared" si="3"/>
        <v>0</v>
      </c>
      <c r="G26" s="183">
        <f t="shared" ref="G26:G89" si="7">E26+F26</f>
        <v>0</v>
      </c>
      <c r="H26" s="183">
        <f t="shared" ref="H26:H89" si="8">MAX(0,B26+G26-E$20-F$20)</f>
        <v>0</v>
      </c>
      <c r="I26" s="183">
        <f t="shared" si="4"/>
        <v>0</v>
      </c>
      <c r="J26" s="184">
        <f t="shared" ref="J26:J89" si="9">(I27-I26)/L$20</f>
        <v>0</v>
      </c>
      <c r="K26" s="185" t="str">
        <f t="shared" si="5"/>
        <v/>
      </c>
    </row>
    <row r="27" spans="2:40" x14ac:dyDescent="0.25">
      <c r="B27" s="183">
        <f t="shared" si="6"/>
        <v>440</v>
      </c>
      <c r="C27" s="183">
        <f t="shared" si="0"/>
        <v>10440</v>
      </c>
      <c r="D27" s="183">
        <f t="shared" si="1"/>
        <v>5440</v>
      </c>
      <c r="E27" s="183">
        <f t="shared" si="2"/>
        <v>0</v>
      </c>
      <c r="F27" s="183">
        <f t="shared" si="3"/>
        <v>0</v>
      </c>
      <c r="G27" s="183">
        <f t="shared" si="7"/>
        <v>0</v>
      </c>
      <c r="H27" s="183">
        <f t="shared" si="8"/>
        <v>0</v>
      </c>
      <c r="I27" s="183">
        <f t="shared" si="4"/>
        <v>0</v>
      </c>
      <c r="J27" s="184">
        <f t="shared" si="9"/>
        <v>0</v>
      </c>
      <c r="K27" s="185" t="str">
        <f t="shared" si="5"/>
        <v/>
      </c>
    </row>
    <row r="28" spans="2:40" x14ac:dyDescent="0.25">
      <c r="B28" s="183">
        <f t="shared" si="6"/>
        <v>660</v>
      </c>
      <c r="C28" s="183">
        <f t="shared" si="0"/>
        <v>10660</v>
      </c>
      <c r="D28" s="183">
        <f t="shared" si="1"/>
        <v>5660</v>
      </c>
      <c r="E28" s="183">
        <f t="shared" si="2"/>
        <v>0</v>
      </c>
      <c r="F28" s="183">
        <f t="shared" si="3"/>
        <v>0</v>
      </c>
      <c r="G28" s="183">
        <f t="shared" si="7"/>
        <v>0</v>
      </c>
      <c r="H28" s="183">
        <f t="shared" si="8"/>
        <v>0</v>
      </c>
      <c r="I28" s="183">
        <f t="shared" si="4"/>
        <v>0</v>
      </c>
      <c r="J28" s="184">
        <f t="shared" si="9"/>
        <v>0</v>
      </c>
      <c r="K28" s="185" t="str">
        <f t="shared" si="5"/>
        <v/>
      </c>
    </row>
    <row r="29" spans="2:40" x14ac:dyDescent="0.25">
      <c r="B29" s="183">
        <f t="shared" si="6"/>
        <v>880</v>
      </c>
      <c r="C29" s="183">
        <f t="shared" si="0"/>
        <v>10880</v>
      </c>
      <c r="D29" s="183">
        <f t="shared" si="1"/>
        <v>5880</v>
      </c>
      <c r="E29" s="183">
        <f t="shared" si="2"/>
        <v>0</v>
      </c>
      <c r="F29" s="183">
        <f t="shared" si="3"/>
        <v>0</v>
      </c>
      <c r="G29" s="183">
        <f t="shared" si="7"/>
        <v>0</v>
      </c>
      <c r="H29" s="183">
        <f t="shared" si="8"/>
        <v>0</v>
      </c>
      <c r="I29" s="183">
        <f t="shared" si="4"/>
        <v>0</v>
      </c>
      <c r="J29" s="184">
        <f t="shared" si="9"/>
        <v>0</v>
      </c>
      <c r="K29" s="185" t="str">
        <f t="shared" si="5"/>
        <v/>
      </c>
    </row>
    <row r="30" spans="2:40" x14ac:dyDescent="0.25">
      <c r="B30" s="183">
        <f t="shared" si="6"/>
        <v>1100</v>
      </c>
      <c r="C30" s="183">
        <f t="shared" si="0"/>
        <v>11100</v>
      </c>
      <c r="D30" s="183">
        <f t="shared" si="1"/>
        <v>6100</v>
      </c>
      <c r="E30" s="183">
        <f t="shared" si="2"/>
        <v>0</v>
      </c>
      <c r="F30" s="183">
        <f t="shared" si="3"/>
        <v>0</v>
      </c>
      <c r="G30" s="183">
        <f t="shared" si="7"/>
        <v>0</v>
      </c>
      <c r="H30" s="183">
        <f t="shared" si="8"/>
        <v>0</v>
      </c>
      <c r="I30" s="183">
        <f t="shared" si="4"/>
        <v>0</v>
      </c>
      <c r="J30" s="184">
        <f t="shared" si="9"/>
        <v>0</v>
      </c>
      <c r="K30" s="185" t="str">
        <f t="shared" si="5"/>
        <v/>
      </c>
    </row>
    <row r="31" spans="2:40" x14ac:dyDescent="0.25">
      <c r="B31" s="183">
        <f t="shared" si="6"/>
        <v>1320</v>
      </c>
      <c r="C31" s="183">
        <f t="shared" si="0"/>
        <v>11320</v>
      </c>
      <c r="D31" s="183">
        <f t="shared" si="1"/>
        <v>6320</v>
      </c>
      <c r="E31" s="183">
        <f t="shared" si="2"/>
        <v>0</v>
      </c>
      <c r="F31" s="183">
        <f t="shared" si="3"/>
        <v>0</v>
      </c>
      <c r="G31" s="183">
        <f t="shared" si="7"/>
        <v>0</v>
      </c>
      <c r="H31" s="183">
        <f t="shared" si="8"/>
        <v>0</v>
      </c>
      <c r="I31" s="183">
        <f t="shared" si="4"/>
        <v>0</v>
      </c>
      <c r="J31" s="184">
        <f t="shared" si="9"/>
        <v>0</v>
      </c>
      <c r="K31" s="185" t="str">
        <f t="shared" si="5"/>
        <v/>
      </c>
    </row>
    <row r="32" spans="2:40" x14ac:dyDescent="0.25">
      <c r="B32" s="183">
        <f t="shared" si="6"/>
        <v>1540</v>
      </c>
      <c r="C32" s="183">
        <f t="shared" si="0"/>
        <v>11540</v>
      </c>
      <c r="D32" s="183">
        <f t="shared" si="1"/>
        <v>6540</v>
      </c>
      <c r="E32" s="183">
        <f t="shared" si="2"/>
        <v>0</v>
      </c>
      <c r="F32" s="183">
        <f t="shared" si="3"/>
        <v>0</v>
      </c>
      <c r="G32" s="183">
        <f t="shared" si="7"/>
        <v>0</v>
      </c>
      <c r="H32" s="183">
        <f t="shared" si="8"/>
        <v>0</v>
      </c>
      <c r="I32" s="183">
        <f t="shared" si="4"/>
        <v>0</v>
      </c>
      <c r="J32" s="184">
        <f t="shared" si="9"/>
        <v>0</v>
      </c>
      <c r="K32" s="185" t="str">
        <f t="shared" si="5"/>
        <v/>
      </c>
    </row>
    <row r="33" spans="2:11" x14ac:dyDescent="0.25">
      <c r="B33" s="183">
        <f t="shared" si="6"/>
        <v>1760</v>
      </c>
      <c r="C33" s="183">
        <f t="shared" si="0"/>
        <v>11760</v>
      </c>
      <c r="D33" s="183">
        <f t="shared" si="1"/>
        <v>6760</v>
      </c>
      <c r="E33" s="183">
        <f t="shared" si="2"/>
        <v>0</v>
      </c>
      <c r="F33" s="183">
        <f t="shared" si="3"/>
        <v>0</v>
      </c>
      <c r="G33" s="183">
        <f t="shared" si="7"/>
        <v>0</v>
      </c>
      <c r="H33" s="183">
        <f t="shared" si="8"/>
        <v>0</v>
      </c>
      <c r="I33" s="183">
        <f t="shared" si="4"/>
        <v>0</v>
      </c>
      <c r="J33" s="184">
        <f t="shared" si="9"/>
        <v>0</v>
      </c>
      <c r="K33" s="185" t="str">
        <f t="shared" si="5"/>
        <v/>
      </c>
    </row>
    <row r="34" spans="2:11" x14ac:dyDescent="0.25">
      <c r="B34" s="183">
        <f t="shared" si="6"/>
        <v>1980</v>
      </c>
      <c r="C34" s="183">
        <f t="shared" si="0"/>
        <v>11980</v>
      </c>
      <c r="D34" s="183">
        <f t="shared" si="1"/>
        <v>6980</v>
      </c>
      <c r="E34" s="183">
        <f t="shared" si="2"/>
        <v>0</v>
      </c>
      <c r="F34" s="183">
        <f t="shared" si="3"/>
        <v>0</v>
      </c>
      <c r="G34" s="183">
        <f t="shared" si="7"/>
        <v>0</v>
      </c>
      <c r="H34" s="183">
        <f t="shared" si="8"/>
        <v>0</v>
      </c>
      <c r="I34" s="183">
        <f t="shared" si="4"/>
        <v>0</v>
      </c>
      <c r="J34" s="184">
        <f t="shared" si="9"/>
        <v>0</v>
      </c>
      <c r="K34" s="185" t="str">
        <f t="shared" si="5"/>
        <v/>
      </c>
    </row>
    <row r="35" spans="2:11" x14ac:dyDescent="0.25">
      <c r="B35" s="183">
        <f t="shared" si="6"/>
        <v>2200</v>
      </c>
      <c r="C35" s="183">
        <f t="shared" si="0"/>
        <v>12200</v>
      </c>
      <c r="D35" s="183">
        <f t="shared" si="1"/>
        <v>7200</v>
      </c>
      <c r="E35" s="183">
        <f t="shared" si="2"/>
        <v>0</v>
      </c>
      <c r="F35" s="183">
        <f t="shared" si="3"/>
        <v>0</v>
      </c>
      <c r="G35" s="183">
        <f t="shared" si="7"/>
        <v>0</v>
      </c>
      <c r="H35" s="183">
        <f t="shared" si="8"/>
        <v>0</v>
      </c>
      <c r="I35" s="183">
        <f t="shared" si="4"/>
        <v>0</v>
      </c>
      <c r="J35" s="184">
        <f t="shared" si="9"/>
        <v>0</v>
      </c>
      <c r="K35" s="185" t="str">
        <f t="shared" si="5"/>
        <v/>
      </c>
    </row>
    <row r="36" spans="2:11" x14ac:dyDescent="0.25">
      <c r="B36" s="183">
        <f t="shared" si="6"/>
        <v>2420</v>
      </c>
      <c r="C36" s="183">
        <f t="shared" si="0"/>
        <v>12420</v>
      </c>
      <c r="D36" s="183">
        <f t="shared" si="1"/>
        <v>7420</v>
      </c>
      <c r="E36" s="183">
        <f t="shared" si="2"/>
        <v>0</v>
      </c>
      <c r="F36" s="183">
        <f t="shared" si="3"/>
        <v>0</v>
      </c>
      <c r="G36" s="183">
        <f t="shared" si="7"/>
        <v>0</v>
      </c>
      <c r="H36" s="183">
        <f t="shared" si="8"/>
        <v>0</v>
      </c>
      <c r="I36" s="183">
        <f t="shared" si="4"/>
        <v>0</v>
      </c>
      <c r="J36" s="184">
        <f t="shared" si="9"/>
        <v>0</v>
      </c>
      <c r="K36" s="185" t="str">
        <f t="shared" si="5"/>
        <v/>
      </c>
    </row>
    <row r="37" spans="2:11" x14ac:dyDescent="0.25">
      <c r="B37" s="183">
        <f t="shared" si="6"/>
        <v>2640</v>
      </c>
      <c r="C37" s="183">
        <f t="shared" si="0"/>
        <v>12640</v>
      </c>
      <c r="D37" s="183">
        <f t="shared" si="1"/>
        <v>7640</v>
      </c>
      <c r="E37" s="183">
        <f t="shared" si="2"/>
        <v>0</v>
      </c>
      <c r="F37" s="183">
        <f t="shared" si="3"/>
        <v>0</v>
      </c>
      <c r="G37" s="183">
        <f t="shared" si="7"/>
        <v>0</v>
      </c>
      <c r="H37" s="183">
        <f t="shared" si="8"/>
        <v>0</v>
      </c>
      <c r="I37" s="183">
        <f t="shared" si="4"/>
        <v>0</v>
      </c>
      <c r="J37" s="184">
        <f t="shared" si="9"/>
        <v>0</v>
      </c>
      <c r="K37" s="185" t="str">
        <f t="shared" si="5"/>
        <v/>
      </c>
    </row>
    <row r="38" spans="2:11" x14ac:dyDescent="0.25">
      <c r="B38" s="183">
        <f t="shared" si="6"/>
        <v>2860</v>
      </c>
      <c r="C38" s="183">
        <f t="shared" si="0"/>
        <v>12860</v>
      </c>
      <c r="D38" s="183">
        <f t="shared" si="1"/>
        <v>7860</v>
      </c>
      <c r="E38" s="183">
        <f t="shared" si="2"/>
        <v>0</v>
      </c>
      <c r="F38" s="183">
        <f t="shared" si="3"/>
        <v>0</v>
      </c>
      <c r="G38" s="183">
        <f t="shared" si="7"/>
        <v>0</v>
      </c>
      <c r="H38" s="183">
        <f t="shared" si="8"/>
        <v>0</v>
      </c>
      <c r="I38" s="183">
        <f t="shared" si="4"/>
        <v>0</v>
      </c>
      <c r="J38" s="184">
        <f t="shared" si="9"/>
        <v>0</v>
      </c>
      <c r="K38" s="185" t="str">
        <f t="shared" si="5"/>
        <v/>
      </c>
    </row>
    <row r="39" spans="2:11" x14ac:dyDescent="0.25">
      <c r="B39" s="183">
        <f t="shared" si="6"/>
        <v>3080</v>
      </c>
      <c r="C39" s="183">
        <f t="shared" si="0"/>
        <v>13080</v>
      </c>
      <c r="D39" s="183">
        <f t="shared" si="1"/>
        <v>8080</v>
      </c>
      <c r="E39" s="183">
        <f t="shared" si="2"/>
        <v>0</v>
      </c>
      <c r="F39" s="183">
        <f t="shared" si="3"/>
        <v>0</v>
      </c>
      <c r="G39" s="183">
        <f t="shared" si="7"/>
        <v>0</v>
      </c>
      <c r="H39" s="183">
        <f t="shared" si="8"/>
        <v>0</v>
      </c>
      <c r="I39" s="183">
        <f t="shared" si="4"/>
        <v>0</v>
      </c>
      <c r="J39" s="184">
        <f t="shared" si="9"/>
        <v>0</v>
      </c>
      <c r="K39" s="185" t="str">
        <f t="shared" si="5"/>
        <v/>
      </c>
    </row>
    <row r="40" spans="2:11" x14ac:dyDescent="0.25">
      <c r="B40" s="183">
        <f t="shared" si="6"/>
        <v>3300</v>
      </c>
      <c r="C40" s="183">
        <f t="shared" si="0"/>
        <v>13300</v>
      </c>
      <c r="D40" s="183">
        <f t="shared" si="1"/>
        <v>8300</v>
      </c>
      <c r="E40" s="183">
        <f t="shared" si="2"/>
        <v>0</v>
      </c>
      <c r="F40" s="183">
        <f t="shared" si="3"/>
        <v>0</v>
      </c>
      <c r="G40" s="183">
        <f t="shared" si="7"/>
        <v>0</v>
      </c>
      <c r="H40" s="183">
        <f t="shared" si="8"/>
        <v>0</v>
      </c>
      <c r="I40" s="183">
        <f t="shared" si="4"/>
        <v>0</v>
      </c>
      <c r="J40" s="184">
        <f t="shared" si="9"/>
        <v>0</v>
      </c>
      <c r="K40" s="185" t="str">
        <f t="shared" si="5"/>
        <v/>
      </c>
    </row>
    <row r="41" spans="2:11" x14ac:dyDescent="0.25">
      <c r="B41" s="183">
        <f t="shared" si="6"/>
        <v>3520</v>
      </c>
      <c r="C41" s="183">
        <f t="shared" si="0"/>
        <v>13520</v>
      </c>
      <c r="D41" s="183">
        <f t="shared" si="1"/>
        <v>8520</v>
      </c>
      <c r="E41" s="183">
        <f t="shared" si="2"/>
        <v>0</v>
      </c>
      <c r="F41" s="183">
        <f t="shared" si="3"/>
        <v>0</v>
      </c>
      <c r="G41" s="183">
        <f t="shared" si="7"/>
        <v>0</v>
      </c>
      <c r="H41" s="183">
        <f t="shared" si="8"/>
        <v>0</v>
      </c>
      <c r="I41" s="183">
        <f t="shared" si="4"/>
        <v>0</v>
      </c>
      <c r="J41" s="184">
        <f t="shared" si="9"/>
        <v>0</v>
      </c>
      <c r="K41" s="185" t="str">
        <f t="shared" si="5"/>
        <v/>
      </c>
    </row>
    <row r="42" spans="2:11" x14ac:dyDescent="0.25">
      <c r="B42" s="183">
        <f t="shared" si="6"/>
        <v>3740</v>
      </c>
      <c r="C42" s="183">
        <f t="shared" si="0"/>
        <v>13740</v>
      </c>
      <c r="D42" s="183">
        <f t="shared" si="1"/>
        <v>8740</v>
      </c>
      <c r="E42" s="183">
        <f t="shared" si="2"/>
        <v>0</v>
      </c>
      <c r="F42" s="183">
        <f t="shared" si="3"/>
        <v>0</v>
      </c>
      <c r="G42" s="183">
        <f t="shared" si="7"/>
        <v>0</v>
      </c>
      <c r="H42" s="183">
        <f t="shared" si="8"/>
        <v>0</v>
      </c>
      <c r="I42" s="183">
        <f t="shared" si="4"/>
        <v>0</v>
      </c>
      <c r="J42" s="184">
        <f t="shared" si="9"/>
        <v>0</v>
      </c>
      <c r="K42" s="185" t="str">
        <f t="shared" si="5"/>
        <v/>
      </c>
    </row>
    <row r="43" spans="2:11" x14ac:dyDescent="0.25">
      <c r="B43" s="183">
        <f t="shared" si="6"/>
        <v>3960</v>
      </c>
      <c r="C43" s="183">
        <f t="shared" si="0"/>
        <v>13960</v>
      </c>
      <c r="D43" s="183">
        <f t="shared" si="1"/>
        <v>8960</v>
      </c>
      <c r="E43" s="183">
        <f t="shared" si="2"/>
        <v>0</v>
      </c>
      <c r="F43" s="183">
        <f t="shared" si="3"/>
        <v>0</v>
      </c>
      <c r="G43" s="183">
        <f t="shared" si="7"/>
        <v>0</v>
      </c>
      <c r="H43" s="183">
        <f t="shared" si="8"/>
        <v>0</v>
      </c>
      <c r="I43" s="183">
        <f t="shared" si="4"/>
        <v>0</v>
      </c>
      <c r="J43" s="184">
        <f t="shared" si="9"/>
        <v>0</v>
      </c>
      <c r="K43" s="185" t="str">
        <f t="shared" si="5"/>
        <v/>
      </c>
    </row>
    <row r="44" spans="2:11" x14ac:dyDescent="0.25">
      <c r="B44" s="183">
        <f t="shared" si="6"/>
        <v>4180</v>
      </c>
      <c r="C44" s="183">
        <f t="shared" si="0"/>
        <v>14180</v>
      </c>
      <c r="D44" s="183">
        <f t="shared" si="1"/>
        <v>9180</v>
      </c>
      <c r="E44" s="183">
        <f t="shared" si="2"/>
        <v>0</v>
      </c>
      <c r="F44" s="183">
        <f t="shared" si="3"/>
        <v>0</v>
      </c>
      <c r="G44" s="183">
        <f t="shared" si="7"/>
        <v>0</v>
      </c>
      <c r="H44" s="183">
        <f t="shared" si="8"/>
        <v>0</v>
      </c>
      <c r="I44" s="183">
        <f t="shared" si="4"/>
        <v>0</v>
      </c>
      <c r="J44" s="184">
        <f t="shared" si="9"/>
        <v>0</v>
      </c>
      <c r="K44" s="185" t="str">
        <f t="shared" si="5"/>
        <v/>
      </c>
    </row>
    <row r="45" spans="2:11" x14ac:dyDescent="0.25">
      <c r="B45" s="183">
        <f t="shared" si="6"/>
        <v>4400</v>
      </c>
      <c r="C45" s="183">
        <f t="shared" si="0"/>
        <v>14400</v>
      </c>
      <c r="D45" s="183">
        <f t="shared" si="1"/>
        <v>9400</v>
      </c>
      <c r="E45" s="183">
        <f t="shared" si="2"/>
        <v>0</v>
      </c>
      <c r="F45" s="183">
        <f t="shared" si="3"/>
        <v>0</v>
      </c>
      <c r="G45" s="183">
        <f t="shared" si="7"/>
        <v>0</v>
      </c>
      <c r="H45" s="183">
        <f t="shared" si="8"/>
        <v>0</v>
      </c>
      <c r="I45" s="183">
        <f t="shared" si="4"/>
        <v>0</v>
      </c>
      <c r="J45" s="184">
        <f t="shared" si="9"/>
        <v>0</v>
      </c>
      <c r="K45" s="185" t="str">
        <f t="shared" si="5"/>
        <v/>
      </c>
    </row>
    <row r="46" spans="2:11" x14ac:dyDescent="0.25">
      <c r="B46" s="183">
        <f t="shared" si="6"/>
        <v>4620</v>
      </c>
      <c r="C46" s="183">
        <f t="shared" si="0"/>
        <v>14620</v>
      </c>
      <c r="D46" s="183">
        <f t="shared" si="1"/>
        <v>9620</v>
      </c>
      <c r="E46" s="183">
        <f t="shared" si="2"/>
        <v>0</v>
      </c>
      <c r="F46" s="183">
        <f t="shared" si="3"/>
        <v>0</v>
      </c>
      <c r="G46" s="183">
        <f t="shared" si="7"/>
        <v>0</v>
      </c>
      <c r="H46" s="183">
        <f t="shared" si="8"/>
        <v>0</v>
      </c>
      <c r="I46" s="183">
        <f t="shared" si="4"/>
        <v>0</v>
      </c>
      <c r="J46" s="184">
        <f t="shared" si="9"/>
        <v>0</v>
      </c>
      <c r="K46" s="185" t="str">
        <f t="shared" si="5"/>
        <v/>
      </c>
    </row>
    <row r="47" spans="2:11" x14ac:dyDescent="0.25">
      <c r="B47" s="183">
        <f t="shared" si="6"/>
        <v>4840</v>
      </c>
      <c r="C47" s="183">
        <f t="shared" si="0"/>
        <v>14840</v>
      </c>
      <c r="D47" s="183">
        <f t="shared" si="1"/>
        <v>9840</v>
      </c>
      <c r="E47" s="183">
        <f t="shared" si="2"/>
        <v>0</v>
      </c>
      <c r="F47" s="183">
        <f t="shared" si="3"/>
        <v>0</v>
      </c>
      <c r="G47" s="183">
        <f t="shared" si="7"/>
        <v>0</v>
      </c>
      <c r="H47" s="183">
        <f t="shared" si="8"/>
        <v>0</v>
      </c>
      <c r="I47" s="183">
        <f t="shared" si="4"/>
        <v>0</v>
      </c>
      <c r="J47" s="184">
        <f t="shared" si="9"/>
        <v>0</v>
      </c>
      <c r="K47" s="185" t="str">
        <f t="shared" si="5"/>
        <v/>
      </c>
    </row>
    <row r="48" spans="2:11" x14ac:dyDescent="0.25">
      <c r="B48" s="183">
        <f t="shared" si="6"/>
        <v>5060</v>
      </c>
      <c r="C48" s="183">
        <f t="shared" si="0"/>
        <v>15060</v>
      </c>
      <c r="D48" s="183">
        <f t="shared" si="1"/>
        <v>10060</v>
      </c>
      <c r="E48" s="183">
        <f t="shared" si="2"/>
        <v>0</v>
      </c>
      <c r="F48" s="183">
        <f t="shared" si="3"/>
        <v>0</v>
      </c>
      <c r="G48" s="183">
        <f t="shared" si="7"/>
        <v>0</v>
      </c>
      <c r="H48" s="183">
        <f t="shared" si="8"/>
        <v>0</v>
      </c>
      <c r="I48" s="183">
        <f t="shared" si="4"/>
        <v>0</v>
      </c>
      <c r="J48" s="184">
        <f t="shared" si="9"/>
        <v>0</v>
      </c>
      <c r="K48" s="185" t="str">
        <f t="shared" si="5"/>
        <v/>
      </c>
    </row>
    <row r="49" spans="2:11" x14ac:dyDescent="0.25">
      <c r="B49" s="183">
        <f t="shared" si="6"/>
        <v>5280</v>
      </c>
      <c r="C49" s="183">
        <f t="shared" si="0"/>
        <v>15280</v>
      </c>
      <c r="D49" s="183">
        <f t="shared" si="1"/>
        <v>10280</v>
      </c>
      <c r="E49" s="183">
        <f t="shared" si="2"/>
        <v>0</v>
      </c>
      <c r="F49" s="183">
        <f t="shared" si="3"/>
        <v>0</v>
      </c>
      <c r="G49" s="183">
        <f t="shared" si="7"/>
        <v>0</v>
      </c>
      <c r="H49" s="183">
        <f t="shared" si="8"/>
        <v>0</v>
      </c>
      <c r="I49" s="183">
        <f t="shared" si="4"/>
        <v>0</v>
      </c>
      <c r="J49" s="184">
        <f t="shared" si="9"/>
        <v>0</v>
      </c>
      <c r="K49" s="185" t="str">
        <f t="shared" si="5"/>
        <v/>
      </c>
    </row>
    <row r="50" spans="2:11" x14ac:dyDescent="0.25">
      <c r="B50" s="183">
        <f t="shared" si="6"/>
        <v>5500</v>
      </c>
      <c r="C50" s="183">
        <f t="shared" si="0"/>
        <v>15500</v>
      </c>
      <c r="D50" s="183">
        <f t="shared" si="1"/>
        <v>10500</v>
      </c>
      <c r="E50" s="183">
        <f t="shared" si="2"/>
        <v>0</v>
      </c>
      <c r="F50" s="183">
        <f t="shared" si="3"/>
        <v>0</v>
      </c>
      <c r="G50" s="183">
        <f t="shared" si="7"/>
        <v>0</v>
      </c>
      <c r="H50" s="183">
        <f t="shared" si="8"/>
        <v>0</v>
      </c>
      <c r="I50" s="183">
        <f t="shared" si="4"/>
        <v>0</v>
      </c>
      <c r="J50" s="184">
        <f t="shared" si="9"/>
        <v>0</v>
      </c>
      <c r="K50" s="185" t="str">
        <f t="shared" si="5"/>
        <v/>
      </c>
    </row>
    <row r="51" spans="2:11" x14ac:dyDescent="0.25">
      <c r="B51" s="183">
        <f t="shared" si="6"/>
        <v>5720</v>
      </c>
      <c r="C51" s="183">
        <f t="shared" si="0"/>
        <v>15720</v>
      </c>
      <c r="D51" s="183">
        <f t="shared" si="1"/>
        <v>10720</v>
      </c>
      <c r="E51" s="183">
        <f t="shared" si="2"/>
        <v>0</v>
      </c>
      <c r="F51" s="183">
        <f t="shared" si="3"/>
        <v>0</v>
      </c>
      <c r="G51" s="183">
        <f t="shared" si="7"/>
        <v>0</v>
      </c>
      <c r="H51" s="183">
        <f t="shared" si="8"/>
        <v>0</v>
      </c>
      <c r="I51" s="183">
        <f t="shared" si="4"/>
        <v>0</v>
      </c>
      <c r="J51" s="184">
        <f t="shared" si="9"/>
        <v>0</v>
      </c>
      <c r="K51" s="185" t="str">
        <f t="shared" si="5"/>
        <v/>
      </c>
    </row>
    <row r="52" spans="2:11" x14ac:dyDescent="0.25">
      <c r="B52" s="183">
        <f t="shared" si="6"/>
        <v>5940</v>
      </c>
      <c r="C52" s="183">
        <f t="shared" si="0"/>
        <v>15940</v>
      </c>
      <c r="D52" s="183">
        <f t="shared" si="1"/>
        <v>10940</v>
      </c>
      <c r="E52" s="183">
        <f t="shared" si="2"/>
        <v>0</v>
      </c>
      <c r="F52" s="183">
        <f t="shared" si="3"/>
        <v>0</v>
      </c>
      <c r="G52" s="183">
        <f t="shared" si="7"/>
        <v>0</v>
      </c>
      <c r="H52" s="183">
        <f t="shared" si="8"/>
        <v>0</v>
      </c>
      <c r="I52" s="183">
        <f t="shared" si="4"/>
        <v>0</v>
      </c>
      <c r="J52" s="184">
        <f t="shared" si="9"/>
        <v>0</v>
      </c>
      <c r="K52" s="185" t="str">
        <f t="shared" si="5"/>
        <v/>
      </c>
    </row>
    <row r="53" spans="2:11" x14ac:dyDescent="0.25">
      <c r="B53" s="183">
        <f t="shared" si="6"/>
        <v>6160</v>
      </c>
      <c r="C53" s="183">
        <f t="shared" si="0"/>
        <v>16160</v>
      </c>
      <c r="D53" s="183">
        <f t="shared" si="1"/>
        <v>11160</v>
      </c>
      <c r="E53" s="183">
        <f t="shared" si="2"/>
        <v>0</v>
      </c>
      <c r="F53" s="183">
        <f t="shared" si="3"/>
        <v>0</v>
      </c>
      <c r="G53" s="183">
        <f t="shared" si="7"/>
        <v>0</v>
      </c>
      <c r="H53" s="183">
        <f t="shared" si="8"/>
        <v>0</v>
      </c>
      <c r="I53" s="183">
        <f t="shared" si="4"/>
        <v>0</v>
      </c>
      <c r="J53" s="184">
        <f t="shared" si="9"/>
        <v>0</v>
      </c>
      <c r="K53" s="185" t="str">
        <f t="shared" si="5"/>
        <v/>
      </c>
    </row>
    <row r="54" spans="2:11" x14ac:dyDescent="0.25">
      <c r="B54" s="183">
        <f t="shared" si="6"/>
        <v>6380</v>
      </c>
      <c r="C54" s="183">
        <f t="shared" si="0"/>
        <v>16380</v>
      </c>
      <c r="D54" s="183">
        <f t="shared" si="1"/>
        <v>11380</v>
      </c>
      <c r="E54" s="183">
        <f t="shared" si="2"/>
        <v>0</v>
      </c>
      <c r="F54" s="183">
        <f t="shared" si="3"/>
        <v>0</v>
      </c>
      <c r="G54" s="183">
        <f t="shared" si="7"/>
        <v>0</v>
      </c>
      <c r="H54" s="183">
        <f t="shared" si="8"/>
        <v>0</v>
      </c>
      <c r="I54" s="183">
        <f t="shared" si="4"/>
        <v>0</v>
      </c>
      <c r="J54" s="184">
        <f t="shared" si="9"/>
        <v>0</v>
      </c>
      <c r="K54" s="185" t="str">
        <f t="shared" si="5"/>
        <v/>
      </c>
    </row>
    <row r="55" spans="2:11" x14ac:dyDescent="0.25">
      <c r="B55" s="183">
        <f t="shared" si="6"/>
        <v>6600</v>
      </c>
      <c r="C55" s="183">
        <f t="shared" si="0"/>
        <v>16600</v>
      </c>
      <c r="D55" s="183">
        <f t="shared" si="1"/>
        <v>11600</v>
      </c>
      <c r="E55" s="183">
        <f t="shared" si="2"/>
        <v>0</v>
      </c>
      <c r="F55" s="183">
        <f t="shared" si="3"/>
        <v>0</v>
      </c>
      <c r="G55" s="183">
        <f t="shared" si="7"/>
        <v>0</v>
      </c>
      <c r="H55" s="183">
        <f t="shared" si="8"/>
        <v>0</v>
      </c>
      <c r="I55" s="183">
        <f t="shared" si="4"/>
        <v>0</v>
      </c>
      <c r="J55" s="184">
        <f t="shared" si="9"/>
        <v>0</v>
      </c>
      <c r="K55" s="185" t="str">
        <f t="shared" si="5"/>
        <v/>
      </c>
    </row>
    <row r="56" spans="2:11" x14ac:dyDescent="0.25">
      <c r="B56" s="183">
        <f t="shared" si="6"/>
        <v>6820</v>
      </c>
      <c r="C56" s="183">
        <f t="shared" si="0"/>
        <v>16820</v>
      </c>
      <c r="D56" s="183">
        <f t="shared" si="1"/>
        <v>11820</v>
      </c>
      <c r="E56" s="183">
        <f t="shared" si="2"/>
        <v>0</v>
      </c>
      <c r="F56" s="183">
        <f t="shared" si="3"/>
        <v>0</v>
      </c>
      <c r="G56" s="183">
        <f t="shared" si="7"/>
        <v>0</v>
      </c>
      <c r="H56" s="183">
        <f t="shared" si="8"/>
        <v>0</v>
      </c>
      <c r="I56" s="183">
        <f t="shared" si="4"/>
        <v>0</v>
      </c>
      <c r="J56" s="184">
        <f t="shared" si="9"/>
        <v>0</v>
      </c>
      <c r="K56" s="185" t="str">
        <f t="shared" si="5"/>
        <v/>
      </c>
    </row>
    <row r="57" spans="2:11" x14ac:dyDescent="0.25">
      <c r="B57" s="183">
        <f t="shared" si="6"/>
        <v>7040</v>
      </c>
      <c r="C57" s="183">
        <f t="shared" si="0"/>
        <v>17040</v>
      </c>
      <c r="D57" s="183">
        <f t="shared" si="1"/>
        <v>12040</v>
      </c>
      <c r="E57" s="183">
        <f t="shared" si="2"/>
        <v>0</v>
      </c>
      <c r="F57" s="183">
        <f t="shared" si="3"/>
        <v>0</v>
      </c>
      <c r="G57" s="183">
        <f t="shared" si="7"/>
        <v>0</v>
      </c>
      <c r="H57" s="183">
        <f t="shared" si="8"/>
        <v>0</v>
      </c>
      <c r="I57" s="183">
        <f t="shared" si="4"/>
        <v>0</v>
      </c>
      <c r="J57" s="184">
        <f t="shared" si="9"/>
        <v>0</v>
      </c>
      <c r="K57" s="185" t="str">
        <f t="shared" si="5"/>
        <v/>
      </c>
    </row>
    <row r="58" spans="2:11" x14ac:dyDescent="0.25">
      <c r="B58" s="183">
        <f t="shared" si="6"/>
        <v>7260</v>
      </c>
      <c r="C58" s="183">
        <f t="shared" si="0"/>
        <v>17260</v>
      </c>
      <c r="D58" s="183">
        <f t="shared" si="1"/>
        <v>12260</v>
      </c>
      <c r="E58" s="183">
        <f t="shared" si="2"/>
        <v>0</v>
      </c>
      <c r="F58" s="183">
        <f t="shared" si="3"/>
        <v>0</v>
      </c>
      <c r="G58" s="183">
        <f t="shared" si="7"/>
        <v>0</v>
      </c>
      <c r="H58" s="183">
        <f t="shared" si="8"/>
        <v>0</v>
      </c>
      <c r="I58" s="183">
        <f t="shared" si="4"/>
        <v>0</v>
      </c>
      <c r="J58" s="184">
        <f t="shared" si="9"/>
        <v>0</v>
      </c>
      <c r="K58" s="185" t="str">
        <f t="shared" si="5"/>
        <v/>
      </c>
    </row>
    <row r="59" spans="2:11" x14ac:dyDescent="0.25">
      <c r="B59" s="183">
        <f t="shared" si="6"/>
        <v>7480</v>
      </c>
      <c r="C59" s="183">
        <f t="shared" si="0"/>
        <v>17480</v>
      </c>
      <c r="D59" s="183">
        <f t="shared" si="1"/>
        <v>12480</v>
      </c>
      <c r="E59" s="183">
        <f t="shared" si="2"/>
        <v>0</v>
      </c>
      <c r="F59" s="183">
        <f t="shared" si="3"/>
        <v>0</v>
      </c>
      <c r="G59" s="183">
        <f t="shared" si="7"/>
        <v>0</v>
      </c>
      <c r="H59" s="183">
        <f t="shared" si="8"/>
        <v>0</v>
      </c>
      <c r="I59" s="183">
        <f t="shared" si="4"/>
        <v>0</v>
      </c>
      <c r="J59" s="184">
        <f t="shared" si="9"/>
        <v>0</v>
      </c>
      <c r="K59" s="185" t="str">
        <f t="shared" si="5"/>
        <v/>
      </c>
    </row>
    <row r="60" spans="2:11" x14ac:dyDescent="0.25">
      <c r="B60" s="183">
        <f t="shared" si="6"/>
        <v>7700</v>
      </c>
      <c r="C60" s="183">
        <f t="shared" si="0"/>
        <v>17700</v>
      </c>
      <c r="D60" s="183">
        <f t="shared" si="1"/>
        <v>12700</v>
      </c>
      <c r="E60" s="183">
        <f t="shared" si="2"/>
        <v>0</v>
      </c>
      <c r="F60" s="183">
        <f t="shared" si="3"/>
        <v>0</v>
      </c>
      <c r="G60" s="183">
        <f t="shared" si="7"/>
        <v>0</v>
      </c>
      <c r="H60" s="183">
        <f t="shared" si="8"/>
        <v>0</v>
      </c>
      <c r="I60" s="183">
        <f t="shared" si="4"/>
        <v>0</v>
      </c>
      <c r="J60" s="184">
        <f t="shared" si="9"/>
        <v>0</v>
      </c>
      <c r="K60" s="185" t="str">
        <f t="shared" si="5"/>
        <v/>
      </c>
    </row>
    <row r="61" spans="2:11" x14ac:dyDescent="0.25">
      <c r="B61" s="183">
        <f t="shared" si="6"/>
        <v>7920</v>
      </c>
      <c r="C61" s="183">
        <f t="shared" si="0"/>
        <v>17920</v>
      </c>
      <c r="D61" s="183">
        <f t="shared" si="1"/>
        <v>12920</v>
      </c>
      <c r="E61" s="183">
        <f t="shared" si="2"/>
        <v>0</v>
      </c>
      <c r="F61" s="183">
        <f t="shared" si="3"/>
        <v>0</v>
      </c>
      <c r="G61" s="183">
        <f t="shared" si="7"/>
        <v>0</v>
      </c>
      <c r="H61" s="183">
        <f t="shared" si="8"/>
        <v>0</v>
      </c>
      <c r="I61" s="183">
        <f t="shared" si="4"/>
        <v>0</v>
      </c>
      <c r="J61" s="184">
        <f t="shared" si="9"/>
        <v>0</v>
      </c>
      <c r="K61" s="185" t="str">
        <f t="shared" si="5"/>
        <v/>
      </c>
    </row>
    <row r="62" spans="2:11" x14ac:dyDescent="0.25">
      <c r="B62" s="183">
        <f t="shared" si="6"/>
        <v>8140</v>
      </c>
      <c r="C62" s="183">
        <f t="shared" si="0"/>
        <v>18140</v>
      </c>
      <c r="D62" s="183">
        <f t="shared" si="1"/>
        <v>13140</v>
      </c>
      <c r="E62" s="183">
        <f t="shared" si="2"/>
        <v>0</v>
      </c>
      <c r="F62" s="183">
        <f t="shared" si="3"/>
        <v>0</v>
      </c>
      <c r="G62" s="183">
        <f t="shared" si="7"/>
        <v>0</v>
      </c>
      <c r="H62" s="183">
        <f t="shared" si="8"/>
        <v>0</v>
      </c>
      <c r="I62" s="183">
        <f t="shared" si="4"/>
        <v>0</v>
      </c>
      <c r="J62" s="184">
        <f t="shared" si="9"/>
        <v>0</v>
      </c>
      <c r="K62" s="185" t="str">
        <f t="shared" si="5"/>
        <v/>
      </c>
    </row>
    <row r="63" spans="2:11" x14ac:dyDescent="0.25">
      <c r="B63" s="183">
        <f t="shared" si="6"/>
        <v>8360</v>
      </c>
      <c r="C63" s="183">
        <f t="shared" si="0"/>
        <v>18360</v>
      </c>
      <c r="D63" s="183">
        <f t="shared" si="1"/>
        <v>13360</v>
      </c>
      <c r="E63" s="183">
        <f t="shared" si="2"/>
        <v>0</v>
      </c>
      <c r="F63" s="183">
        <f t="shared" si="3"/>
        <v>0</v>
      </c>
      <c r="G63" s="183">
        <f t="shared" si="7"/>
        <v>0</v>
      </c>
      <c r="H63" s="183">
        <f t="shared" si="8"/>
        <v>0</v>
      </c>
      <c r="I63" s="183">
        <f t="shared" si="4"/>
        <v>0</v>
      </c>
      <c r="J63" s="184">
        <f t="shared" si="9"/>
        <v>0</v>
      </c>
      <c r="K63" s="185" t="str">
        <f t="shared" si="5"/>
        <v/>
      </c>
    </row>
    <row r="64" spans="2:11" x14ac:dyDescent="0.25">
      <c r="B64" s="183">
        <f t="shared" si="6"/>
        <v>8580</v>
      </c>
      <c r="C64" s="183">
        <f t="shared" si="0"/>
        <v>18580</v>
      </c>
      <c r="D64" s="183">
        <f t="shared" si="1"/>
        <v>13580</v>
      </c>
      <c r="E64" s="183">
        <f t="shared" si="2"/>
        <v>0</v>
      </c>
      <c r="F64" s="183">
        <f t="shared" si="3"/>
        <v>0</v>
      </c>
      <c r="G64" s="183">
        <f t="shared" si="7"/>
        <v>0</v>
      </c>
      <c r="H64" s="183">
        <f t="shared" si="8"/>
        <v>0</v>
      </c>
      <c r="I64" s="183">
        <f t="shared" si="4"/>
        <v>0</v>
      </c>
      <c r="J64" s="184">
        <f t="shared" si="9"/>
        <v>0</v>
      </c>
      <c r="K64" s="185" t="str">
        <f t="shared" si="5"/>
        <v/>
      </c>
    </row>
    <row r="65" spans="2:11" x14ac:dyDescent="0.25">
      <c r="B65" s="183">
        <f t="shared" si="6"/>
        <v>8800</v>
      </c>
      <c r="C65" s="183">
        <f t="shared" si="0"/>
        <v>18800</v>
      </c>
      <c r="D65" s="183">
        <f t="shared" si="1"/>
        <v>13800</v>
      </c>
      <c r="E65" s="183">
        <f t="shared" si="2"/>
        <v>0</v>
      </c>
      <c r="F65" s="183">
        <f t="shared" si="3"/>
        <v>0</v>
      </c>
      <c r="G65" s="183">
        <f t="shared" si="7"/>
        <v>0</v>
      </c>
      <c r="H65" s="183">
        <f t="shared" si="8"/>
        <v>0</v>
      </c>
      <c r="I65" s="183">
        <f t="shared" si="4"/>
        <v>0</v>
      </c>
      <c r="J65" s="184">
        <f t="shared" si="9"/>
        <v>0</v>
      </c>
      <c r="K65" s="185" t="str">
        <f t="shared" si="5"/>
        <v/>
      </c>
    </row>
    <row r="66" spans="2:11" x14ac:dyDescent="0.25">
      <c r="B66" s="183">
        <f t="shared" si="6"/>
        <v>9020</v>
      </c>
      <c r="C66" s="183">
        <f t="shared" si="0"/>
        <v>19020</v>
      </c>
      <c r="D66" s="183">
        <f t="shared" si="1"/>
        <v>14020</v>
      </c>
      <c r="E66" s="183">
        <f t="shared" si="2"/>
        <v>0</v>
      </c>
      <c r="F66" s="183">
        <f t="shared" si="3"/>
        <v>0</v>
      </c>
      <c r="G66" s="183">
        <f t="shared" si="7"/>
        <v>0</v>
      </c>
      <c r="H66" s="183">
        <f t="shared" si="8"/>
        <v>0</v>
      </c>
      <c r="I66" s="183">
        <f t="shared" si="4"/>
        <v>0</v>
      </c>
      <c r="J66" s="184">
        <f t="shared" si="9"/>
        <v>0</v>
      </c>
      <c r="K66" s="185" t="str">
        <f t="shared" si="5"/>
        <v/>
      </c>
    </row>
    <row r="67" spans="2:11" x14ac:dyDescent="0.25">
      <c r="B67" s="183">
        <f t="shared" si="6"/>
        <v>9240</v>
      </c>
      <c r="C67" s="183">
        <f t="shared" si="0"/>
        <v>19240</v>
      </c>
      <c r="D67" s="183">
        <f t="shared" si="1"/>
        <v>14240</v>
      </c>
      <c r="E67" s="183">
        <f t="shared" si="2"/>
        <v>0</v>
      </c>
      <c r="F67" s="183">
        <f t="shared" si="3"/>
        <v>0</v>
      </c>
      <c r="G67" s="183">
        <f t="shared" si="7"/>
        <v>0</v>
      </c>
      <c r="H67" s="183">
        <f t="shared" si="8"/>
        <v>0</v>
      </c>
      <c r="I67" s="183">
        <f t="shared" si="4"/>
        <v>0</v>
      </c>
      <c r="J67" s="184">
        <f t="shared" si="9"/>
        <v>0</v>
      </c>
      <c r="K67" s="185" t="str">
        <f t="shared" si="5"/>
        <v/>
      </c>
    </row>
    <row r="68" spans="2:11" x14ac:dyDescent="0.25">
      <c r="B68" s="183">
        <f t="shared" si="6"/>
        <v>9460</v>
      </c>
      <c r="C68" s="183">
        <f t="shared" si="0"/>
        <v>19460</v>
      </c>
      <c r="D68" s="183">
        <f t="shared" si="1"/>
        <v>14460</v>
      </c>
      <c r="E68" s="183">
        <f t="shared" si="2"/>
        <v>0</v>
      </c>
      <c r="F68" s="183">
        <f t="shared" si="3"/>
        <v>0</v>
      </c>
      <c r="G68" s="183">
        <f t="shared" si="7"/>
        <v>0</v>
      </c>
      <c r="H68" s="183">
        <f t="shared" si="8"/>
        <v>0</v>
      </c>
      <c r="I68" s="183">
        <f t="shared" si="4"/>
        <v>0</v>
      </c>
      <c r="J68" s="184">
        <f t="shared" si="9"/>
        <v>0</v>
      </c>
      <c r="K68" s="185" t="str">
        <f t="shared" si="5"/>
        <v/>
      </c>
    </row>
    <row r="69" spans="2:11" x14ac:dyDescent="0.25">
      <c r="B69" s="183">
        <f t="shared" si="6"/>
        <v>9680</v>
      </c>
      <c r="C69" s="183">
        <f t="shared" si="0"/>
        <v>19680</v>
      </c>
      <c r="D69" s="183">
        <f t="shared" si="1"/>
        <v>14680</v>
      </c>
      <c r="E69" s="183">
        <f t="shared" si="2"/>
        <v>0</v>
      </c>
      <c r="F69" s="183">
        <f t="shared" si="3"/>
        <v>0</v>
      </c>
      <c r="G69" s="183">
        <f t="shared" si="7"/>
        <v>0</v>
      </c>
      <c r="H69" s="183">
        <f t="shared" si="8"/>
        <v>0</v>
      </c>
      <c r="I69" s="183">
        <f t="shared" si="4"/>
        <v>0</v>
      </c>
      <c r="J69" s="184">
        <f t="shared" si="9"/>
        <v>0</v>
      </c>
      <c r="K69" s="185" t="str">
        <f t="shared" si="5"/>
        <v/>
      </c>
    </row>
    <row r="70" spans="2:11" x14ac:dyDescent="0.25">
      <c r="B70" s="183">
        <f t="shared" si="6"/>
        <v>9900</v>
      </c>
      <c r="C70" s="183">
        <f t="shared" si="0"/>
        <v>19900</v>
      </c>
      <c r="D70" s="183">
        <f t="shared" si="1"/>
        <v>14900</v>
      </c>
      <c r="E70" s="183">
        <f t="shared" si="2"/>
        <v>0</v>
      </c>
      <c r="F70" s="183">
        <f t="shared" si="3"/>
        <v>0</v>
      </c>
      <c r="G70" s="183">
        <f t="shared" si="7"/>
        <v>0</v>
      </c>
      <c r="H70" s="183">
        <f t="shared" si="8"/>
        <v>0</v>
      </c>
      <c r="I70" s="183">
        <f t="shared" si="4"/>
        <v>0</v>
      </c>
      <c r="J70" s="184">
        <f t="shared" si="9"/>
        <v>0</v>
      </c>
      <c r="K70" s="185" t="str">
        <f t="shared" si="5"/>
        <v/>
      </c>
    </row>
    <row r="71" spans="2:11" x14ac:dyDescent="0.25">
      <c r="B71" s="183">
        <f t="shared" si="6"/>
        <v>10120</v>
      </c>
      <c r="C71" s="183">
        <f t="shared" si="0"/>
        <v>20120</v>
      </c>
      <c r="D71" s="183">
        <f t="shared" si="1"/>
        <v>15120</v>
      </c>
      <c r="E71" s="183">
        <f t="shared" si="2"/>
        <v>0</v>
      </c>
      <c r="F71" s="183">
        <f t="shared" si="3"/>
        <v>0</v>
      </c>
      <c r="G71" s="183">
        <f t="shared" si="7"/>
        <v>0</v>
      </c>
      <c r="H71" s="183">
        <f t="shared" si="8"/>
        <v>0</v>
      </c>
      <c r="I71" s="183">
        <f t="shared" si="4"/>
        <v>0</v>
      </c>
      <c r="J71" s="184">
        <f t="shared" si="9"/>
        <v>0</v>
      </c>
      <c r="K71" s="185" t="str">
        <f t="shared" si="5"/>
        <v/>
      </c>
    </row>
    <row r="72" spans="2:11" x14ac:dyDescent="0.25">
      <c r="B72" s="183">
        <f t="shared" si="6"/>
        <v>10340</v>
      </c>
      <c r="C72" s="183">
        <f t="shared" si="0"/>
        <v>20340</v>
      </c>
      <c r="D72" s="183">
        <f t="shared" si="1"/>
        <v>15340</v>
      </c>
      <c r="E72" s="183">
        <f t="shared" si="2"/>
        <v>0</v>
      </c>
      <c r="F72" s="183">
        <f t="shared" si="3"/>
        <v>0</v>
      </c>
      <c r="G72" s="183">
        <f t="shared" si="7"/>
        <v>0</v>
      </c>
      <c r="H72" s="183">
        <f t="shared" si="8"/>
        <v>0</v>
      </c>
      <c r="I72" s="183">
        <f t="shared" si="4"/>
        <v>0</v>
      </c>
      <c r="J72" s="184">
        <f t="shared" si="9"/>
        <v>0</v>
      </c>
      <c r="K72" s="185" t="str">
        <f t="shared" si="5"/>
        <v/>
      </c>
    </row>
    <row r="73" spans="2:11" x14ac:dyDescent="0.25">
      <c r="B73" s="183">
        <f t="shared" si="6"/>
        <v>10560</v>
      </c>
      <c r="C73" s="183">
        <f t="shared" si="0"/>
        <v>20560</v>
      </c>
      <c r="D73" s="183">
        <f t="shared" si="1"/>
        <v>15560</v>
      </c>
      <c r="E73" s="183">
        <f t="shared" si="2"/>
        <v>0</v>
      </c>
      <c r="F73" s="183">
        <f t="shared" si="3"/>
        <v>0</v>
      </c>
      <c r="G73" s="183">
        <f t="shared" si="7"/>
        <v>0</v>
      </c>
      <c r="H73" s="183">
        <f t="shared" si="8"/>
        <v>0</v>
      </c>
      <c r="I73" s="183">
        <f t="shared" si="4"/>
        <v>0</v>
      </c>
      <c r="J73" s="184">
        <f t="shared" si="9"/>
        <v>0</v>
      </c>
      <c r="K73" s="185" t="str">
        <f t="shared" si="5"/>
        <v/>
      </c>
    </row>
    <row r="74" spans="2:11" x14ac:dyDescent="0.25">
      <c r="B74" s="183">
        <f t="shared" si="6"/>
        <v>10780</v>
      </c>
      <c r="C74" s="183">
        <f t="shared" si="0"/>
        <v>20780</v>
      </c>
      <c r="D74" s="183">
        <f t="shared" si="1"/>
        <v>15780</v>
      </c>
      <c r="E74" s="183">
        <f t="shared" si="2"/>
        <v>0</v>
      </c>
      <c r="F74" s="183">
        <f t="shared" si="3"/>
        <v>0</v>
      </c>
      <c r="G74" s="183">
        <f t="shared" si="7"/>
        <v>0</v>
      </c>
      <c r="H74" s="183">
        <f t="shared" si="8"/>
        <v>0</v>
      </c>
      <c r="I74" s="183">
        <f t="shared" si="4"/>
        <v>0</v>
      </c>
      <c r="J74" s="184">
        <f t="shared" si="9"/>
        <v>0</v>
      </c>
      <c r="K74" s="185" t="str">
        <f t="shared" si="5"/>
        <v/>
      </c>
    </row>
    <row r="75" spans="2:11" x14ac:dyDescent="0.25">
      <c r="B75" s="183">
        <f t="shared" si="6"/>
        <v>11000</v>
      </c>
      <c r="C75" s="183">
        <f t="shared" si="0"/>
        <v>21000</v>
      </c>
      <c r="D75" s="183">
        <f t="shared" si="1"/>
        <v>16000</v>
      </c>
      <c r="E75" s="183">
        <f t="shared" si="2"/>
        <v>0</v>
      </c>
      <c r="F75" s="183">
        <f t="shared" si="3"/>
        <v>0</v>
      </c>
      <c r="G75" s="183">
        <f t="shared" si="7"/>
        <v>0</v>
      </c>
      <c r="H75" s="183">
        <f t="shared" si="8"/>
        <v>0</v>
      </c>
      <c r="I75" s="183">
        <f t="shared" si="4"/>
        <v>0</v>
      </c>
      <c r="J75" s="184">
        <f t="shared" si="9"/>
        <v>0</v>
      </c>
      <c r="K75" s="185" t="str">
        <f t="shared" si="5"/>
        <v/>
      </c>
    </row>
    <row r="76" spans="2:11" x14ac:dyDescent="0.25">
      <c r="B76" s="183">
        <f t="shared" si="6"/>
        <v>11220</v>
      </c>
      <c r="C76" s="183">
        <f t="shared" si="0"/>
        <v>21220</v>
      </c>
      <c r="D76" s="183">
        <f t="shared" si="1"/>
        <v>16220</v>
      </c>
      <c r="E76" s="183">
        <f t="shared" si="2"/>
        <v>0</v>
      </c>
      <c r="F76" s="183">
        <f t="shared" si="3"/>
        <v>0</v>
      </c>
      <c r="G76" s="183">
        <f t="shared" si="7"/>
        <v>0</v>
      </c>
      <c r="H76" s="183">
        <f t="shared" si="8"/>
        <v>0</v>
      </c>
      <c r="I76" s="183">
        <f t="shared" si="4"/>
        <v>0</v>
      </c>
      <c r="J76" s="184">
        <f t="shared" si="9"/>
        <v>0</v>
      </c>
      <c r="K76" s="185" t="str">
        <f t="shared" si="5"/>
        <v/>
      </c>
    </row>
    <row r="77" spans="2:11" x14ac:dyDescent="0.25">
      <c r="B77" s="183">
        <f t="shared" si="6"/>
        <v>11440</v>
      </c>
      <c r="C77" s="183">
        <f t="shared" si="0"/>
        <v>21440</v>
      </c>
      <c r="D77" s="183">
        <f t="shared" si="1"/>
        <v>16440</v>
      </c>
      <c r="E77" s="183">
        <f t="shared" si="2"/>
        <v>0</v>
      </c>
      <c r="F77" s="183">
        <f t="shared" si="3"/>
        <v>0</v>
      </c>
      <c r="G77" s="183">
        <f t="shared" si="7"/>
        <v>0</v>
      </c>
      <c r="H77" s="183">
        <f t="shared" si="8"/>
        <v>0</v>
      </c>
      <c r="I77" s="183">
        <f t="shared" si="4"/>
        <v>0</v>
      </c>
      <c r="J77" s="184">
        <f t="shared" si="9"/>
        <v>0</v>
      </c>
      <c r="K77" s="185" t="str">
        <f t="shared" si="5"/>
        <v/>
      </c>
    </row>
    <row r="78" spans="2:11" x14ac:dyDescent="0.25">
      <c r="B78" s="183">
        <f t="shared" si="6"/>
        <v>11660</v>
      </c>
      <c r="C78" s="183">
        <f t="shared" si="0"/>
        <v>21660</v>
      </c>
      <c r="D78" s="183">
        <f t="shared" si="1"/>
        <v>16660</v>
      </c>
      <c r="E78" s="183">
        <f t="shared" si="2"/>
        <v>0</v>
      </c>
      <c r="F78" s="183">
        <f t="shared" si="3"/>
        <v>0</v>
      </c>
      <c r="G78" s="183">
        <f t="shared" si="7"/>
        <v>0</v>
      </c>
      <c r="H78" s="183">
        <f t="shared" si="8"/>
        <v>0</v>
      </c>
      <c r="I78" s="183">
        <f t="shared" si="4"/>
        <v>0</v>
      </c>
      <c r="J78" s="184">
        <f t="shared" si="9"/>
        <v>0</v>
      </c>
      <c r="K78" s="185" t="str">
        <f t="shared" si="5"/>
        <v/>
      </c>
    </row>
    <row r="79" spans="2:11" x14ac:dyDescent="0.25">
      <c r="B79" s="183">
        <f t="shared" si="6"/>
        <v>11880</v>
      </c>
      <c r="C79" s="183">
        <f t="shared" si="0"/>
        <v>21880</v>
      </c>
      <c r="D79" s="183">
        <f t="shared" si="1"/>
        <v>16880</v>
      </c>
      <c r="E79" s="183">
        <f t="shared" si="2"/>
        <v>0</v>
      </c>
      <c r="F79" s="183">
        <f t="shared" si="3"/>
        <v>0</v>
      </c>
      <c r="G79" s="183">
        <f t="shared" si="7"/>
        <v>0</v>
      </c>
      <c r="H79" s="183">
        <f t="shared" si="8"/>
        <v>0</v>
      </c>
      <c r="I79" s="183">
        <f t="shared" si="4"/>
        <v>0</v>
      </c>
      <c r="J79" s="184">
        <f t="shared" si="9"/>
        <v>0</v>
      </c>
      <c r="K79" s="185" t="str">
        <f t="shared" si="5"/>
        <v/>
      </c>
    </row>
    <row r="80" spans="2:11" x14ac:dyDescent="0.25">
      <c r="B80" s="183">
        <f t="shared" si="6"/>
        <v>12100</v>
      </c>
      <c r="C80" s="183">
        <f t="shared" si="0"/>
        <v>22100</v>
      </c>
      <c r="D80" s="183">
        <f t="shared" si="1"/>
        <v>17100</v>
      </c>
      <c r="E80" s="183">
        <f t="shared" si="2"/>
        <v>0</v>
      </c>
      <c r="F80" s="183">
        <f t="shared" si="3"/>
        <v>0</v>
      </c>
      <c r="G80" s="183">
        <f t="shared" si="7"/>
        <v>0</v>
      </c>
      <c r="H80" s="183">
        <f t="shared" si="8"/>
        <v>0</v>
      </c>
      <c r="I80" s="183">
        <f t="shared" si="4"/>
        <v>0</v>
      </c>
      <c r="J80" s="184">
        <f t="shared" si="9"/>
        <v>0</v>
      </c>
      <c r="K80" s="185" t="str">
        <f t="shared" si="5"/>
        <v/>
      </c>
    </row>
    <row r="81" spans="2:11" x14ac:dyDescent="0.25">
      <c r="B81" s="183">
        <f t="shared" si="6"/>
        <v>12320</v>
      </c>
      <c r="C81" s="183">
        <f t="shared" si="0"/>
        <v>22320</v>
      </c>
      <c r="D81" s="183">
        <f t="shared" si="1"/>
        <v>17320</v>
      </c>
      <c r="E81" s="183">
        <f t="shared" si="2"/>
        <v>0</v>
      </c>
      <c r="F81" s="183">
        <f t="shared" si="3"/>
        <v>0</v>
      </c>
      <c r="G81" s="183">
        <f t="shared" si="7"/>
        <v>0</v>
      </c>
      <c r="H81" s="183">
        <f t="shared" si="8"/>
        <v>0</v>
      </c>
      <c r="I81" s="183">
        <f t="shared" si="4"/>
        <v>0</v>
      </c>
      <c r="J81" s="184">
        <f t="shared" si="9"/>
        <v>0</v>
      </c>
      <c r="K81" s="185" t="str">
        <f t="shared" si="5"/>
        <v/>
      </c>
    </row>
    <row r="82" spans="2:11" x14ac:dyDescent="0.25">
      <c r="B82" s="183">
        <f t="shared" si="6"/>
        <v>12540</v>
      </c>
      <c r="C82" s="183">
        <f t="shared" si="0"/>
        <v>22540</v>
      </c>
      <c r="D82" s="183">
        <f t="shared" si="1"/>
        <v>17540</v>
      </c>
      <c r="E82" s="183">
        <f t="shared" si="2"/>
        <v>0</v>
      </c>
      <c r="F82" s="183">
        <f t="shared" si="3"/>
        <v>0</v>
      </c>
      <c r="G82" s="183">
        <f t="shared" si="7"/>
        <v>0</v>
      </c>
      <c r="H82" s="183">
        <f t="shared" si="8"/>
        <v>0</v>
      </c>
      <c r="I82" s="183">
        <f t="shared" si="4"/>
        <v>0</v>
      </c>
      <c r="J82" s="184">
        <f t="shared" si="9"/>
        <v>0</v>
      </c>
      <c r="K82" s="185" t="str">
        <f t="shared" si="5"/>
        <v/>
      </c>
    </row>
    <row r="83" spans="2:11" x14ac:dyDescent="0.25">
      <c r="B83" s="183">
        <f t="shared" si="6"/>
        <v>12760</v>
      </c>
      <c r="C83" s="183">
        <f t="shared" si="0"/>
        <v>22760</v>
      </c>
      <c r="D83" s="183">
        <f t="shared" si="1"/>
        <v>17760</v>
      </c>
      <c r="E83" s="183">
        <f t="shared" si="2"/>
        <v>0</v>
      </c>
      <c r="F83" s="183">
        <f t="shared" si="3"/>
        <v>0</v>
      </c>
      <c r="G83" s="183">
        <f t="shared" si="7"/>
        <v>0</v>
      </c>
      <c r="H83" s="183">
        <f t="shared" si="8"/>
        <v>0</v>
      </c>
      <c r="I83" s="183">
        <f t="shared" si="4"/>
        <v>0</v>
      </c>
      <c r="J83" s="184">
        <f t="shared" si="9"/>
        <v>0</v>
      </c>
      <c r="K83" s="185" t="str">
        <f t="shared" si="5"/>
        <v/>
      </c>
    </row>
    <row r="84" spans="2:11" x14ac:dyDescent="0.25">
      <c r="B84" s="183">
        <f t="shared" si="6"/>
        <v>12980</v>
      </c>
      <c r="C84" s="183">
        <f t="shared" si="0"/>
        <v>22980</v>
      </c>
      <c r="D84" s="183">
        <f t="shared" si="1"/>
        <v>17980</v>
      </c>
      <c r="E84" s="183">
        <f t="shared" si="2"/>
        <v>0</v>
      </c>
      <c r="F84" s="183">
        <f t="shared" si="3"/>
        <v>0</v>
      </c>
      <c r="G84" s="183">
        <f t="shared" si="7"/>
        <v>0</v>
      </c>
      <c r="H84" s="183">
        <f t="shared" si="8"/>
        <v>0</v>
      </c>
      <c r="I84" s="183">
        <f t="shared" si="4"/>
        <v>0</v>
      </c>
      <c r="J84" s="184">
        <f t="shared" si="9"/>
        <v>0</v>
      </c>
      <c r="K84" s="185" t="str">
        <f t="shared" si="5"/>
        <v/>
      </c>
    </row>
    <row r="85" spans="2:11" x14ac:dyDescent="0.25">
      <c r="B85" s="183">
        <f t="shared" si="6"/>
        <v>13200</v>
      </c>
      <c r="C85" s="183">
        <f t="shared" si="0"/>
        <v>23200</v>
      </c>
      <c r="D85" s="183">
        <f t="shared" si="1"/>
        <v>18200</v>
      </c>
      <c r="E85" s="183">
        <f t="shared" si="2"/>
        <v>0</v>
      </c>
      <c r="F85" s="183">
        <f t="shared" si="3"/>
        <v>0</v>
      </c>
      <c r="G85" s="183">
        <f t="shared" si="7"/>
        <v>0</v>
      </c>
      <c r="H85" s="183">
        <f t="shared" si="8"/>
        <v>0</v>
      </c>
      <c r="I85" s="183">
        <f t="shared" si="4"/>
        <v>0</v>
      </c>
      <c r="J85" s="184">
        <f t="shared" si="9"/>
        <v>0</v>
      </c>
      <c r="K85" s="185" t="str">
        <f t="shared" si="5"/>
        <v/>
      </c>
    </row>
    <row r="86" spans="2:11" x14ac:dyDescent="0.25">
      <c r="B86" s="183">
        <f t="shared" si="6"/>
        <v>13420</v>
      </c>
      <c r="C86" s="183">
        <f t="shared" si="0"/>
        <v>23420</v>
      </c>
      <c r="D86" s="183">
        <f t="shared" si="1"/>
        <v>18420</v>
      </c>
      <c r="E86" s="183">
        <f t="shared" si="2"/>
        <v>0</v>
      </c>
      <c r="F86" s="183">
        <f t="shared" si="3"/>
        <v>0</v>
      </c>
      <c r="G86" s="183">
        <f t="shared" si="7"/>
        <v>0</v>
      </c>
      <c r="H86" s="183">
        <f t="shared" si="8"/>
        <v>0</v>
      </c>
      <c r="I86" s="183">
        <f t="shared" si="4"/>
        <v>0</v>
      </c>
      <c r="J86" s="184">
        <f t="shared" si="9"/>
        <v>0</v>
      </c>
      <c r="K86" s="185" t="str">
        <f t="shared" si="5"/>
        <v/>
      </c>
    </row>
    <row r="87" spans="2:11" x14ac:dyDescent="0.25">
      <c r="B87" s="183">
        <f t="shared" si="6"/>
        <v>13640</v>
      </c>
      <c r="C87" s="183">
        <f t="shared" si="0"/>
        <v>23640</v>
      </c>
      <c r="D87" s="183">
        <f t="shared" si="1"/>
        <v>18640</v>
      </c>
      <c r="E87" s="183">
        <f t="shared" si="2"/>
        <v>0</v>
      </c>
      <c r="F87" s="183">
        <f t="shared" si="3"/>
        <v>0</v>
      </c>
      <c r="G87" s="183">
        <f t="shared" si="7"/>
        <v>0</v>
      </c>
      <c r="H87" s="183">
        <f t="shared" si="8"/>
        <v>0</v>
      </c>
      <c r="I87" s="183">
        <f t="shared" si="4"/>
        <v>0</v>
      </c>
      <c r="J87" s="184">
        <f t="shared" si="9"/>
        <v>0</v>
      </c>
      <c r="K87" s="185" t="str">
        <f t="shared" si="5"/>
        <v/>
      </c>
    </row>
    <row r="88" spans="2:11" x14ac:dyDescent="0.25">
      <c r="B88" s="183">
        <f t="shared" si="6"/>
        <v>13860</v>
      </c>
      <c r="C88" s="183">
        <f t="shared" si="0"/>
        <v>23860</v>
      </c>
      <c r="D88" s="183">
        <f t="shared" si="1"/>
        <v>18860</v>
      </c>
      <c r="E88" s="183">
        <f t="shared" si="2"/>
        <v>0</v>
      </c>
      <c r="F88" s="183">
        <f t="shared" si="3"/>
        <v>0</v>
      </c>
      <c r="G88" s="183">
        <f t="shared" si="7"/>
        <v>0</v>
      </c>
      <c r="H88" s="183">
        <f t="shared" si="8"/>
        <v>0</v>
      </c>
      <c r="I88" s="183">
        <f t="shared" si="4"/>
        <v>0</v>
      </c>
      <c r="J88" s="184">
        <f t="shared" si="9"/>
        <v>0</v>
      </c>
      <c r="K88" s="185" t="str">
        <f t="shared" si="5"/>
        <v/>
      </c>
    </row>
    <row r="89" spans="2:11" x14ac:dyDescent="0.25">
      <c r="B89" s="183">
        <f t="shared" si="6"/>
        <v>14080</v>
      </c>
      <c r="C89" s="183">
        <f t="shared" ref="C89:C152" si="10">B89+B$20</f>
        <v>24080</v>
      </c>
      <c r="D89" s="183">
        <f t="shared" ref="D89:D152" si="11">B$20/2+B89</f>
        <v>19080</v>
      </c>
      <c r="E89" s="183">
        <f t="shared" ref="E89:E152" si="12">MIN(50%*B$20,MAX(0,50%*MIN(Q$15-Q$14,D89-Q$14)))</f>
        <v>0</v>
      </c>
      <c r="F89" s="183">
        <f t="shared" ref="F89:F152" si="13">MIN(85%*B$20-E89,85%*MAX(0,D89-Q$15))</f>
        <v>0</v>
      </c>
      <c r="G89" s="183">
        <f t="shared" si="7"/>
        <v>0</v>
      </c>
      <c r="H89" s="183">
        <f t="shared" si="8"/>
        <v>0</v>
      </c>
      <c r="I89" s="183">
        <f t="shared" ref="I89:I152" si="14">IF(H89&gt;P$10,(H89-P$10)*O$10+Q$10,IF(H89&gt;P$9,(H89-P$9)*O$9+Q$9,IF(H89&gt;P$8,(H89-P$8)*O$8+Q$8,IF(H89&gt;P$7,(H89-P$7)*O$7+Q$7,IF(H89&gt;P$6,(H89-P$6)*O$6+Q$6,IF(H89&gt;P$5,(H89-P$5)*O$5+Q$5,(H89-P$4)*O$4+Q$4))))))</f>
        <v>0</v>
      </c>
      <c r="J89" s="184">
        <f t="shared" si="9"/>
        <v>0</v>
      </c>
      <c r="K89" s="185" t="str">
        <f t="shared" ref="K89:K152" si="15">IF(C89=$O$20,I89,"")</f>
        <v/>
      </c>
    </row>
    <row r="90" spans="2:11" x14ac:dyDescent="0.25">
      <c r="B90" s="183">
        <f t="shared" ref="B90:B153" si="16">B89+L$20</f>
        <v>14300</v>
      </c>
      <c r="C90" s="183">
        <f t="shared" si="10"/>
        <v>24300</v>
      </c>
      <c r="D90" s="183">
        <f t="shared" si="11"/>
        <v>19300</v>
      </c>
      <c r="E90" s="183">
        <f t="shared" si="12"/>
        <v>0</v>
      </c>
      <c r="F90" s="183">
        <f t="shared" si="13"/>
        <v>0</v>
      </c>
      <c r="G90" s="183">
        <f t="shared" ref="G90:G153" si="17">E90+F90</f>
        <v>0</v>
      </c>
      <c r="H90" s="183">
        <f t="shared" ref="H90:H153" si="18">MAX(0,B90+G90-E$20-F$20)</f>
        <v>0</v>
      </c>
      <c r="I90" s="183">
        <f t="shared" si="14"/>
        <v>0</v>
      </c>
      <c r="J90" s="184">
        <f t="shared" ref="J90:J153" si="19">(I91-I90)/L$20</f>
        <v>0</v>
      </c>
      <c r="K90" s="185" t="str">
        <f t="shared" si="15"/>
        <v/>
      </c>
    </row>
    <row r="91" spans="2:11" x14ac:dyDescent="0.25">
      <c r="B91" s="183">
        <f t="shared" si="16"/>
        <v>14520</v>
      </c>
      <c r="C91" s="183">
        <f t="shared" si="10"/>
        <v>24520</v>
      </c>
      <c r="D91" s="183">
        <f t="shared" si="11"/>
        <v>19520</v>
      </c>
      <c r="E91" s="183">
        <f t="shared" si="12"/>
        <v>0</v>
      </c>
      <c r="F91" s="183">
        <f t="shared" si="13"/>
        <v>0</v>
      </c>
      <c r="G91" s="183">
        <f t="shared" si="17"/>
        <v>0</v>
      </c>
      <c r="H91" s="183">
        <f t="shared" si="18"/>
        <v>0</v>
      </c>
      <c r="I91" s="183">
        <f t="shared" si="14"/>
        <v>0</v>
      </c>
      <c r="J91" s="184">
        <f t="shared" si="19"/>
        <v>0</v>
      </c>
      <c r="K91" s="185" t="str">
        <f t="shared" si="15"/>
        <v/>
      </c>
    </row>
    <row r="92" spans="2:11" x14ac:dyDescent="0.25">
      <c r="B92" s="183">
        <f t="shared" si="16"/>
        <v>14740</v>
      </c>
      <c r="C92" s="183">
        <f t="shared" si="10"/>
        <v>24740</v>
      </c>
      <c r="D92" s="183">
        <f t="shared" si="11"/>
        <v>19740</v>
      </c>
      <c r="E92" s="183">
        <f t="shared" si="12"/>
        <v>0</v>
      </c>
      <c r="F92" s="183">
        <f t="shared" si="13"/>
        <v>0</v>
      </c>
      <c r="G92" s="183">
        <f t="shared" si="17"/>
        <v>0</v>
      </c>
      <c r="H92" s="183">
        <f t="shared" si="18"/>
        <v>0</v>
      </c>
      <c r="I92" s="183">
        <f t="shared" si="14"/>
        <v>0</v>
      </c>
      <c r="J92" s="184">
        <f t="shared" si="19"/>
        <v>0</v>
      </c>
      <c r="K92" s="185" t="str">
        <f t="shared" si="15"/>
        <v/>
      </c>
    </row>
    <row r="93" spans="2:11" x14ac:dyDescent="0.25">
      <c r="B93" s="183">
        <f t="shared" si="16"/>
        <v>14960</v>
      </c>
      <c r="C93" s="183">
        <f t="shared" si="10"/>
        <v>24960</v>
      </c>
      <c r="D93" s="183">
        <f t="shared" si="11"/>
        <v>19960</v>
      </c>
      <c r="E93" s="183">
        <f t="shared" si="12"/>
        <v>0</v>
      </c>
      <c r="F93" s="183">
        <f t="shared" si="13"/>
        <v>0</v>
      </c>
      <c r="G93" s="183">
        <f t="shared" si="17"/>
        <v>0</v>
      </c>
      <c r="H93" s="183">
        <f t="shared" si="18"/>
        <v>0</v>
      </c>
      <c r="I93" s="183">
        <f t="shared" si="14"/>
        <v>0</v>
      </c>
      <c r="J93" s="184">
        <f t="shared" si="19"/>
        <v>0</v>
      </c>
      <c r="K93" s="185" t="str">
        <f t="shared" si="15"/>
        <v/>
      </c>
    </row>
    <row r="94" spans="2:11" x14ac:dyDescent="0.25">
      <c r="B94" s="183">
        <f t="shared" si="16"/>
        <v>15180</v>
      </c>
      <c r="C94" s="183">
        <f t="shared" si="10"/>
        <v>25180</v>
      </c>
      <c r="D94" s="183">
        <f t="shared" si="11"/>
        <v>20180</v>
      </c>
      <c r="E94" s="183">
        <f t="shared" si="12"/>
        <v>0</v>
      </c>
      <c r="F94" s="183">
        <f t="shared" si="13"/>
        <v>0</v>
      </c>
      <c r="G94" s="183">
        <f t="shared" si="17"/>
        <v>0</v>
      </c>
      <c r="H94" s="183">
        <f t="shared" si="18"/>
        <v>0</v>
      </c>
      <c r="I94" s="183">
        <f t="shared" si="14"/>
        <v>0</v>
      </c>
      <c r="J94" s="184">
        <f t="shared" si="19"/>
        <v>0</v>
      </c>
      <c r="K94" s="185" t="str">
        <f t="shared" si="15"/>
        <v/>
      </c>
    </row>
    <row r="95" spans="2:11" x14ac:dyDescent="0.25">
      <c r="B95" s="183">
        <f t="shared" si="16"/>
        <v>15400</v>
      </c>
      <c r="C95" s="183">
        <f t="shared" si="10"/>
        <v>25400</v>
      </c>
      <c r="D95" s="183">
        <f t="shared" si="11"/>
        <v>20400</v>
      </c>
      <c r="E95" s="183">
        <f t="shared" si="12"/>
        <v>0</v>
      </c>
      <c r="F95" s="183">
        <f t="shared" si="13"/>
        <v>0</v>
      </c>
      <c r="G95" s="183">
        <f t="shared" si="17"/>
        <v>0</v>
      </c>
      <c r="H95" s="183">
        <f t="shared" si="18"/>
        <v>0</v>
      </c>
      <c r="I95" s="183">
        <f t="shared" si="14"/>
        <v>0</v>
      </c>
      <c r="J95" s="184">
        <f t="shared" si="19"/>
        <v>0</v>
      </c>
      <c r="K95" s="185" t="str">
        <f t="shared" si="15"/>
        <v/>
      </c>
    </row>
    <row r="96" spans="2:11" x14ac:dyDescent="0.25">
      <c r="B96" s="183">
        <f t="shared" si="16"/>
        <v>15620</v>
      </c>
      <c r="C96" s="183">
        <f t="shared" si="10"/>
        <v>25620</v>
      </c>
      <c r="D96" s="183">
        <f t="shared" si="11"/>
        <v>20620</v>
      </c>
      <c r="E96" s="183">
        <f t="shared" si="12"/>
        <v>0</v>
      </c>
      <c r="F96" s="183">
        <f t="shared" si="13"/>
        <v>0</v>
      </c>
      <c r="G96" s="183">
        <f t="shared" si="17"/>
        <v>0</v>
      </c>
      <c r="H96" s="183">
        <f t="shared" si="18"/>
        <v>0</v>
      </c>
      <c r="I96" s="183">
        <f t="shared" si="14"/>
        <v>0</v>
      </c>
      <c r="J96" s="184">
        <f t="shared" si="19"/>
        <v>0</v>
      </c>
      <c r="K96" s="185" t="str">
        <f t="shared" si="15"/>
        <v/>
      </c>
    </row>
    <row r="97" spans="2:11" x14ac:dyDescent="0.25">
      <c r="B97" s="183">
        <f t="shared" si="16"/>
        <v>15840</v>
      </c>
      <c r="C97" s="183">
        <f t="shared" si="10"/>
        <v>25840</v>
      </c>
      <c r="D97" s="183">
        <f t="shared" si="11"/>
        <v>20840</v>
      </c>
      <c r="E97" s="183">
        <f t="shared" si="12"/>
        <v>0</v>
      </c>
      <c r="F97" s="183">
        <f t="shared" si="13"/>
        <v>0</v>
      </c>
      <c r="G97" s="183">
        <f t="shared" si="17"/>
        <v>0</v>
      </c>
      <c r="H97" s="183">
        <f t="shared" si="18"/>
        <v>0</v>
      </c>
      <c r="I97" s="183">
        <f t="shared" si="14"/>
        <v>0</v>
      </c>
      <c r="J97" s="184">
        <f t="shared" si="19"/>
        <v>0</v>
      </c>
      <c r="K97" s="185" t="str">
        <f t="shared" si="15"/>
        <v/>
      </c>
    </row>
    <row r="98" spans="2:11" x14ac:dyDescent="0.25">
      <c r="B98" s="183">
        <f t="shared" si="16"/>
        <v>16060</v>
      </c>
      <c r="C98" s="183">
        <f t="shared" si="10"/>
        <v>26060</v>
      </c>
      <c r="D98" s="183">
        <f t="shared" si="11"/>
        <v>21060</v>
      </c>
      <c r="E98" s="183">
        <f t="shared" si="12"/>
        <v>0</v>
      </c>
      <c r="F98" s="183">
        <f t="shared" si="13"/>
        <v>0</v>
      </c>
      <c r="G98" s="183">
        <f t="shared" si="17"/>
        <v>0</v>
      </c>
      <c r="H98" s="183">
        <f t="shared" si="18"/>
        <v>0</v>
      </c>
      <c r="I98" s="183">
        <f t="shared" si="14"/>
        <v>0</v>
      </c>
      <c r="J98" s="184">
        <f t="shared" si="19"/>
        <v>0</v>
      </c>
      <c r="K98" s="185" t="str">
        <f t="shared" si="15"/>
        <v/>
      </c>
    </row>
    <row r="99" spans="2:11" x14ac:dyDescent="0.25">
      <c r="B99" s="183">
        <f t="shared" si="16"/>
        <v>16280</v>
      </c>
      <c r="C99" s="183">
        <f t="shared" si="10"/>
        <v>26280</v>
      </c>
      <c r="D99" s="183">
        <f t="shared" si="11"/>
        <v>21280</v>
      </c>
      <c r="E99" s="183">
        <f t="shared" si="12"/>
        <v>0</v>
      </c>
      <c r="F99" s="183">
        <f t="shared" si="13"/>
        <v>0</v>
      </c>
      <c r="G99" s="183">
        <f t="shared" si="17"/>
        <v>0</v>
      </c>
      <c r="H99" s="183">
        <f t="shared" si="18"/>
        <v>0</v>
      </c>
      <c r="I99" s="183">
        <f t="shared" si="14"/>
        <v>0</v>
      </c>
      <c r="J99" s="184">
        <f t="shared" si="19"/>
        <v>0</v>
      </c>
      <c r="K99" s="185" t="str">
        <f t="shared" si="15"/>
        <v/>
      </c>
    </row>
    <row r="100" spans="2:11" x14ac:dyDescent="0.25">
      <c r="B100" s="183">
        <f t="shared" si="16"/>
        <v>16500</v>
      </c>
      <c r="C100" s="183">
        <f t="shared" si="10"/>
        <v>26500</v>
      </c>
      <c r="D100" s="183">
        <f t="shared" si="11"/>
        <v>21500</v>
      </c>
      <c r="E100" s="183">
        <f t="shared" si="12"/>
        <v>0</v>
      </c>
      <c r="F100" s="183">
        <f t="shared" si="13"/>
        <v>0</v>
      </c>
      <c r="G100" s="183">
        <f t="shared" si="17"/>
        <v>0</v>
      </c>
      <c r="H100" s="183">
        <f t="shared" si="18"/>
        <v>0</v>
      </c>
      <c r="I100" s="183">
        <f t="shared" si="14"/>
        <v>0</v>
      </c>
      <c r="J100" s="184">
        <f t="shared" si="19"/>
        <v>0</v>
      </c>
      <c r="K100" s="185" t="str">
        <f t="shared" si="15"/>
        <v/>
      </c>
    </row>
    <row r="101" spans="2:11" x14ac:dyDescent="0.25">
      <c r="B101" s="183">
        <f t="shared" si="16"/>
        <v>16720</v>
      </c>
      <c r="C101" s="183">
        <f t="shared" si="10"/>
        <v>26720</v>
      </c>
      <c r="D101" s="183">
        <f t="shared" si="11"/>
        <v>21720</v>
      </c>
      <c r="E101" s="183">
        <f t="shared" si="12"/>
        <v>0</v>
      </c>
      <c r="F101" s="183">
        <f t="shared" si="13"/>
        <v>0</v>
      </c>
      <c r="G101" s="183">
        <f t="shared" si="17"/>
        <v>0</v>
      </c>
      <c r="H101" s="183">
        <f t="shared" si="18"/>
        <v>0</v>
      </c>
      <c r="I101" s="183">
        <f t="shared" si="14"/>
        <v>0</v>
      </c>
      <c r="J101" s="184">
        <f t="shared" si="19"/>
        <v>0</v>
      </c>
      <c r="K101" s="185" t="str">
        <f t="shared" si="15"/>
        <v/>
      </c>
    </row>
    <row r="102" spans="2:11" x14ac:dyDescent="0.25">
      <c r="B102" s="183">
        <f t="shared" si="16"/>
        <v>16940</v>
      </c>
      <c r="C102" s="183">
        <f t="shared" si="10"/>
        <v>26940</v>
      </c>
      <c r="D102" s="183">
        <f t="shared" si="11"/>
        <v>21940</v>
      </c>
      <c r="E102" s="183">
        <f t="shared" si="12"/>
        <v>0</v>
      </c>
      <c r="F102" s="183">
        <f t="shared" si="13"/>
        <v>0</v>
      </c>
      <c r="G102" s="183">
        <f t="shared" si="17"/>
        <v>0</v>
      </c>
      <c r="H102" s="183">
        <f t="shared" si="18"/>
        <v>0</v>
      </c>
      <c r="I102" s="183">
        <f t="shared" si="14"/>
        <v>0</v>
      </c>
      <c r="J102" s="184">
        <f t="shared" si="19"/>
        <v>0</v>
      </c>
      <c r="K102" s="185" t="str">
        <f t="shared" si="15"/>
        <v/>
      </c>
    </row>
    <row r="103" spans="2:11" x14ac:dyDescent="0.25">
      <c r="B103" s="183">
        <f t="shared" si="16"/>
        <v>17160</v>
      </c>
      <c r="C103" s="183">
        <f t="shared" si="10"/>
        <v>27160</v>
      </c>
      <c r="D103" s="183">
        <f t="shared" si="11"/>
        <v>22160</v>
      </c>
      <c r="E103" s="183">
        <f t="shared" si="12"/>
        <v>0</v>
      </c>
      <c r="F103" s="183">
        <f t="shared" si="13"/>
        <v>0</v>
      </c>
      <c r="G103" s="183">
        <f t="shared" si="17"/>
        <v>0</v>
      </c>
      <c r="H103" s="183">
        <f t="shared" si="18"/>
        <v>0</v>
      </c>
      <c r="I103" s="183">
        <f t="shared" si="14"/>
        <v>0</v>
      </c>
      <c r="J103" s="184">
        <f t="shared" si="19"/>
        <v>0</v>
      </c>
      <c r="K103" s="185" t="str">
        <f t="shared" si="15"/>
        <v/>
      </c>
    </row>
    <row r="104" spans="2:11" x14ac:dyDescent="0.25">
      <c r="B104" s="183">
        <f t="shared" si="16"/>
        <v>17380</v>
      </c>
      <c r="C104" s="183">
        <f t="shared" si="10"/>
        <v>27380</v>
      </c>
      <c r="D104" s="183">
        <f t="shared" si="11"/>
        <v>22380</v>
      </c>
      <c r="E104" s="183">
        <f t="shared" si="12"/>
        <v>0</v>
      </c>
      <c r="F104" s="183">
        <f t="shared" si="13"/>
        <v>0</v>
      </c>
      <c r="G104" s="183">
        <f t="shared" si="17"/>
        <v>0</v>
      </c>
      <c r="H104" s="183">
        <f t="shared" si="18"/>
        <v>0</v>
      </c>
      <c r="I104" s="183">
        <f t="shared" si="14"/>
        <v>0</v>
      </c>
      <c r="J104" s="184">
        <f t="shared" si="19"/>
        <v>0</v>
      </c>
      <c r="K104" s="185" t="str">
        <f t="shared" si="15"/>
        <v/>
      </c>
    </row>
    <row r="105" spans="2:11" x14ac:dyDescent="0.25">
      <c r="B105" s="183">
        <f t="shared" si="16"/>
        <v>17600</v>
      </c>
      <c r="C105" s="183">
        <f t="shared" si="10"/>
        <v>27600</v>
      </c>
      <c r="D105" s="183">
        <f t="shared" si="11"/>
        <v>22600</v>
      </c>
      <c r="E105" s="183">
        <f t="shared" si="12"/>
        <v>0</v>
      </c>
      <c r="F105" s="183">
        <f t="shared" si="13"/>
        <v>0</v>
      </c>
      <c r="G105" s="183">
        <f t="shared" si="17"/>
        <v>0</v>
      </c>
      <c r="H105" s="183">
        <f t="shared" si="18"/>
        <v>0</v>
      </c>
      <c r="I105" s="183">
        <f t="shared" si="14"/>
        <v>0</v>
      </c>
      <c r="J105" s="184">
        <f t="shared" si="19"/>
        <v>0</v>
      </c>
      <c r="K105" s="185" t="str">
        <f t="shared" si="15"/>
        <v/>
      </c>
    </row>
    <row r="106" spans="2:11" x14ac:dyDescent="0.25">
      <c r="B106" s="183">
        <f t="shared" si="16"/>
        <v>17820</v>
      </c>
      <c r="C106" s="183">
        <f t="shared" si="10"/>
        <v>27820</v>
      </c>
      <c r="D106" s="183">
        <f t="shared" si="11"/>
        <v>22820</v>
      </c>
      <c r="E106" s="183">
        <f t="shared" si="12"/>
        <v>0</v>
      </c>
      <c r="F106" s="183">
        <f t="shared" si="13"/>
        <v>0</v>
      </c>
      <c r="G106" s="183">
        <f t="shared" si="17"/>
        <v>0</v>
      </c>
      <c r="H106" s="183">
        <f t="shared" si="18"/>
        <v>0</v>
      </c>
      <c r="I106" s="183">
        <f t="shared" si="14"/>
        <v>0</v>
      </c>
      <c r="J106" s="184">
        <f t="shared" si="19"/>
        <v>0</v>
      </c>
      <c r="K106" s="185" t="str">
        <f t="shared" si="15"/>
        <v/>
      </c>
    </row>
    <row r="107" spans="2:11" x14ac:dyDescent="0.25">
      <c r="B107" s="183">
        <f t="shared" si="16"/>
        <v>18040</v>
      </c>
      <c r="C107" s="183">
        <f t="shared" si="10"/>
        <v>28040</v>
      </c>
      <c r="D107" s="183">
        <f t="shared" si="11"/>
        <v>23040</v>
      </c>
      <c r="E107" s="183">
        <f t="shared" si="12"/>
        <v>0</v>
      </c>
      <c r="F107" s="183">
        <f t="shared" si="13"/>
        <v>0</v>
      </c>
      <c r="G107" s="183">
        <f t="shared" si="17"/>
        <v>0</v>
      </c>
      <c r="H107" s="183">
        <f t="shared" si="18"/>
        <v>0</v>
      </c>
      <c r="I107" s="183">
        <f t="shared" si="14"/>
        <v>0</v>
      </c>
      <c r="J107" s="184">
        <f t="shared" si="19"/>
        <v>0</v>
      </c>
      <c r="K107" s="185" t="str">
        <f t="shared" si="15"/>
        <v/>
      </c>
    </row>
    <row r="108" spans="2:11" x14ac:dyDescent="0.25">
      <c r="B108" s="183">
        <f t="shared" si="16"/>
        <v>18260</v>
      </c>
      <c r="C108" s="183">
        <f t="shared" si="10"/>
        <v>28260</v>
      </c>
      <c r="D108" s="183">
        <f t="shared" si="11"/>
        <v>23260</v>
      </c>
      <c r="E108" s="183">
        <f t="shared" si="12"/>
        <v>0</v>
      </c>
      <c r="F108" s="183">
        <f t="shared" si="13"/>
        <v>0</v>
      </c>
      <c r="G108" s="183">
        <f t="shared" si="17"/>
        <v>0</v>
      </c>
      <c r="H108" s="183">
        <f t="shared" si="18"/>
        <v>0</v>
      </c>
      <c r="I108" s="183">
        <f t="shared" si="14"/>
        <v>0</v>
      </c>
      <c r="J108" s="184">
        <f t="shared" si="19"/>
        <v>0</v>
      </c>
      <c r="K108" s="185" t="str">
        <f t="shared" si="15"/>
        <v/>
      </c>
    </row>
    <row r="109" spans="2:11" x14ac:dyDescent="0.25">
      <c r="B109" s="183">
        <f t="shared" si="16"/>
        <v>18480</v>
      </c>
      <c r="C109" s="183">
        <f t="shared" si="10"/>
        <v>28480</v>
      </c>
      <c r="D109" s="183">
        <f t="shared" si="11"/>
        <v>23480</v>
      </c>
      <c r="E109" s="183">
        <f t="shared" si="12"/>
        <v>0</v>
      </c>
      <c r="F109" s="183">
        <f t="shared" si="13"/>
        <v>0</v>
      </c>
      <c r="G109" s="183">
        <f t="shared" si="17"/>
        <v>0</v>
      </c>
      <c r="H109" s="183">
        <f t="shared" si="18"/>
        <v>0</v>
      </c>
      <c r="I109" s="183">
        <f t="shared" si="14"/>
        <v>0</v>
      </c>
      <c r="J109" s="184">
        <f t="shared" si="19"/>
        <v>0</v>
      </c>
      <c r="K109" s="185" t="str">
        <f t="shared" si="15"/>
        <v/>
      </c>
    </row>
    <row r="110" spans="2:11" x14ac:dyDescent="0.25">
      <c r="B110" s="183">
        <f t="shared" si="16"/>
        <v>18700</v>
      </c>
      <c r="C110" s="183">
        <f t="shared" si="10"/>
        <v>28700</v>
      </c>
      <c r="D110" s="183">
        <f t="shared" si="11"/>
        <v>23700</v>
      </c>
      <c r="E110" s="183">
        <f t="shared" si="12"/>
        <v>0</v>
      </c>
      <c r="F110" s="183">
        <f t="shared" si="13"/>
        <v>0</v>
      </c>
      <c r="G110" s="183">
        <f t="shared" si="17"/>
        <v>0</v>
      </c>
      <c r="H110" s="183">
        <f t="shared" si="18"/>
        <v>0</v>
      </c>
      <c r="I110" s="183">
        <f t="shared" si="14"/>
        <v>0</v>
      </c>
      <c r="J110" s="184">
        <f t="shared" si="19"/>
        <v>0</v>
      </c>
      <c r="K110" s="185" t="str">
        <f t="shared" si="15"/>
        <v/>
      </c>
    </row>
    <row r="111" spans="2:11" x14ac:dyDescent="0.25">
      <c r="B111" s="183">
        <f t="shared" si="16"/>
        <v>18920</v>
      </c>
      <c r="C111" s="183">
        <f t="shared" si="10"/>
        <v>28920</v>
      </c>
      <c r="D111" s="183">
        <f t="shared" si="11"/>
        <v>23920</v>
      </c>
      <c r="E111" s="183">
        <f t="shared" si="12"/>
        <v>0</v>
      </c>
      <c r="F111" s="183">
        <f t="shared" si="13"/>
        <v>0</v>
      </c>
      <c r="G111" s="183">
        <f t="shared" si="17"/>
        <v>0</v>
      </c>
      <c r="H111" s="183">
        <f t="shared" si="18"/>
        <v>0</v>
      </c>
      <c r="I111" s="183">
        <f t="shared" si="14"/>
        <v>0</v>
      </c>
      <c r="J111" s="184">
        <f t="shared" si="19"/>
        <v>0</v>
      </c>
      <c r="K111" s="185" t="str">
        <f t="shared" si="15"/>
        <v/>
      </c>
    </row>
    <row r="112" spans="2:11" x14ac:dyDescent="0.25">
      <c r="B112" s="183">
        <f t="shared" si="16"/>
        <v>19140</v>
      </c>
      <c r="C112" s="183">
        <f t="shared" si="10"/>
        <v>29140</v>
      </c>
      <c r="D112" s="183">
        <f t="shared" si="11"/>
        <v>24140</v>
      </c>
      <c r="E112" s="183">
        <f t="shared" si="12"/>
        <v>0</v>
      </c>
      <c r="F112" s="183">
        <f t="shared" si="13"/>
        <v>0</v>
      </c>
      <c r="G112" s="183">
        <f t="shared" si="17"/>
        <v>0</v>
      </c>
      <c r="H112" s="183">
        <f t="shared" si="18"/>
        <v>0</v>
      </c>
      <c r="I112" s="183">
        <f t="shared" si="14"/>
        <v>0</v>
      </c>
      <c r="J112" s="184">
        <f t="shared" si="19"/>
        <v>0</v>
      </c>
      <c r="K112" s="185" t="str">
        <f t="shared" si="15"/>
        <v/>
      </c>
    </row>
    <row r="113" spans="2:11" x14ac:dyDescent="0.25">
      <c r="B113" s="183">
        <f t="shared" si="16"/>
        <v>19360</v>
      </c>
      <c r="C113" s="183">
        <f t="shared" si="10"/>
        <v>29360</v>
      </c>
      <c r="D113" s="183">
        <f t="shared" si="11"/>
        <v>24360</v>
      </c>
      <c r="E113" s="183">
        <f t="shared" si="12"/>
        <v>0</v>
      </c>
      <c r="F113" s="183">
        <f t="shared" si="13"/>
        <v>0</v>
      </c>
      <c r="G113" s="183">
        <f t="shared" si="17"/>
        <v>0</v>
      </c>
      <c r="H113" s="183">
        <f t="shared" si="18"/>
        <v>0</v>
      </c>
      <c r="I113" s="183">
        <f t="shared" si="14"/>
        <v>0</v>
      </c>
      <c r="J113" s="184">
        <f t="shared" si="19"/>
        <v>0</v>
      </c>
      <c r="K113" s="185" t="str">
        <f t="shared" si="15"/>
        <v/>
      </c>
    </row>
    <row r="114" spans="2:11" x14ac:dyDescent="0.25">
      <c r="B114" s="183">
        <f t="shared" si="16"/>
        <v>19580</v>
      </c>
      <c r="C114" s="183">
        <f t="shared" si="10"/>
        <v>29580</v>
      </c>
      <c r="D114" s="183">
        <f t="shared" si="11"/>
        <v>24580</v>
      </c>
      <c r="E114" s="183">
        <f t="shared" si="12"/>
        <v>0</v>
      </c>
      <c r="F114" s="183">
        <f t="shared" si="13"/>
        <v>0</v>
      </c>
      <c r="G114" s="183">
        <f t="shared" si="17"/>
        <v>0</v>
      </c>
      <c r="H114" s="183">
        <f t="shared" si="18"/>
        <v>0</v>
      </c>
      <c r="I114" s="183">
        <f t="shared" si="14"/>
        <v>0</v>
      </c>
      <c r="J114" s="184">
        <f t="shared" si="19"/>
        <v>0</v>
      </c>
      <c r="K114" s="185" t="str">
        <f t="shared" si="15"/>
        <v/>
      </c>
    </row>
    <row r="115" spans="2:11" x14ac:dyDescent="0.25">
      <c r="B115" s="183">
        <f t="shared" si="16"/>
        <v>19800</v>
      </c>
      <c r="C115" s="183">
        <f t="shared" si="10"/>
        <v>29800</v>
      </c>
      <c r="D115" s="183">
        <f t="shared" si="11"/>
        <v>24800</v>
      </c>
      <c r="E115" s="183">
        <f t="shared" si="12"/>
        <v>0</v>
      </c>
      <c r="F115" s="183">
        <f t="shared" si="13"/>
        <v>0</v>
      </c>
      <c r="G115" s="183">
        <f t="shared" si="17"/>
        <v>0</v>
      </c>
      <c r="H115" s="183">
        <f t="shared" si="18"/>
        <v>0</v>
      </c>
      <c r="I115" s="183">
        <f t="shared" si="14"/>
        <v>0</v>
      </c>
      <c r="J115" s="184">
        <f t="shared" si="19"/>
        <v>0</v>
      </c>
      <c r="K115" s="185" t="str">
        <f t="shared" si="15"/>
        <v/>
      </c>
    </row>
    <row r="116" spans="2:11" x14ac:dyDescent="0.25">
      <c r="B116" s="183">
        <f t="shared" si="16"/>
        <v>20020</v>
      </c>
      <c r="C116" s="183">
        <f t="shared" si="10"/>
        <v>30020</v>
      </c>
      <c r="D116" s="183">
        <f t="shared" si="11"/>
        <v>25020</v>
      </c>
      <c r="E116" s="183">
        <f t="shared" si="12"/>
        <v>0</v>
      </c>
      <c r="F116" s="183">
        <f t="shared" si="13"/>
        <v>0</v>
      </c>
      <c r="G116" s="183">
        <f t="shared" si="17"/>
        <v>0</v>
      </c>
      <c r="H116" s="183">
        <f t="shared" si="18"/>
        <v>0</v>
      </c>
      <c r="I116" s="183">
        <f t="shared" si="14"/>
        <v>0</v>
      </c>
      <c r="J116" s="184">
        <f t="shared" si="19"/>
        <v>0</v>
      </c>
      <c r="K116" s="185" t="str">
        <f t="shared" si="15"/>
        <v/>
      </c>
    </row>
    <row r="117" spans="2:11" x14ac:dyDescent="0.25">
      <c r="B117" s="183">
        <f t="shared" si="16"/>
        <v>20240</v>
      </c>
      <c r="C117" s="183">
        <f t="shared" si="10"/>
        <v>30240</v>
      </c>
      <c r="D117" s="183">
        <f t="shared" si="11"/>
        <v>25240</v>
      </c>
      <c r="E117" s="183">
        <f t="shared" si="12"/>
        <v>0</v>
      </c>
      <c r="F117" s="183">
        <f t="shared" si="13"/>
        <v>0</v>
      </c>
      <c r="G117" s="183">
        <f t="shared" si="17"/>
        <v>0</v>
      </c>
      <c r="H117" s="183">
        <f t="shared" si="18"/>
        <v>0</v>
      </c>
      <c r="I117" s="183">
        <f t="shared" si="14"/>
        <v>0</v>
      </c>
      <c r="J117" s="184">
        <f t="shared" si="19"/>
        <v>0</v>
      </c>
      <c r="K117" s="185" t="str">
        <f t="shared" si="15"/>
        <v/>
      </c>
    </row>
    <row r="118" spans="2:11" x14ac:dyDescent="0.25">
      <c r="B118" s="183">
        <f t="shared" si="16"/>
        <v>20460</v>
      </c>
      <c r="C118" s="183">
        <f t="shared" si="10"/>
        <v>30460</v>
      </c>
      <c r="D118" s="183">
        <f t="shared" si="11"/>
        <v>25460</v>
      </c>
      <c r="E118" s="183">
        <f t="shared" si="12"/>
        <v>0</v>
      </c>
      <c r="F118" s="183">
        <f t="shared" si="13"/>
        <v>0</v>
      </c>
      <c r="G118" s="183">
        <f t="shared" si="17"/>
        <v>0</v>
      </c>
      <c r="H118" s="183">
        <f t="shared" si="18"/>
        <v>0</v>
      </c>
      <c r="I118" s="183">
        <f t="shared" si="14"/>
        <v>0</v>
      </c>
      <c r="J118" s="184">
        <f t="shared" si="19"/>
        <v>0</v>
      </c>
      <c r="K118" s="185" t="str">
        <f t="shared" si="15"/>
        <v/>
      </c>
    </row>
    <row r="119" spans="2:11" x14ac:dyDescent="0.25">
      <c r="B119" s="183">
        <f t="shared" si="16"/>
        <v>20680</v>
      </c>
      <c r="C119" s="183">
        <f t="shared" si="10"/>
        <v>30680</v>
      </c>
      <c r="D119" s="183">
        <f t="shared" si="11"/>
        <v>25680</v>
      </c>
      <c r="E119" s="183">
        <f t="shared" si="12"/>
        <v>0</v>
      </c>
      <c r="F119" s="183">
        <f t="shared" si="13"/>
        <v>0</v>
      </c>
      <c r="G119" s="183">
        <f t="shared" si="17"/>
        <v>0</v>
      </c>
      <c r="H119" s="183">
        <f t="shared" si="18"/>
        <v>0</v>
      </c>
      <c r="I119" s="183">
        <f t="shared" si="14"/>
        <v>0</v>
      </c>
      <c r="J119" s="184">
        <f t="shared" si="19"/>
        <v>0</v>
      </c>
      <c r="K119" s="185" t="str">
        <f t="shared" si="15"/>
        <v/>
      </c>
    </row>
    <row r="120" spans="2:11" x14ac:dyDescent="0.25">
      <c r="B120" s="183">
        <f t="shared" si="16"/>
        <v>20900</v>
      </c>
      <c r="C120" s="183">
        <f t="shared" si="10"/>
        <v>30900</v>
      </c>
      <c r="D120" s="183">
        <f t="shared" si="11"/>
        <v>25900</v>
      </c>
      <c r="E120" s="183">
        <f t="shared" si="12"/>
        <v>0</v>
      </c>
      <c r="F120" s="183">
        <f t="shared" si="13"/>
        <v>0</v>
      </c>
      <c r="G120" s="183">
        <f t="shared" si="17"/>
        <v>0</v>
      </c>
      <c r="H120" s="183">
        <f t="shared" si="18"/>
        <v>0</v>
      </c>
      <c r="I120" s="183">
        <f t="shared" si="14"/>
        <v>0</v>
      </c>
      <c r="J120" s="184">
        <f t="shared" si="19"/>
        <v>0</v>
      </c>
      <c r="K120" s="185" t="str">
        <f t="shared" si="15"/>
        <v/>
      </c>
    </row>
    <row r="121" spans="2:11" x14ac:dyDescent="0.25">
      <c r="B121" s="183">
        <f t="shared" si="16"/>
        <v>21120</v>
      </c>
      <c r="C121" s="183">
        <f t="shared" si="10"/>
        <v>31120</v>
      </c>
      <c r="D121" s="183">
        <f t="shared" si="11"/>
        <v>26120</v>
      </c>
      <c r="E121" s="183">
        <f t="shared" si="12"/>
        <v>0</v>
      </c>
      <c r="F121" s="183">
        <f t="shared" si="13"/>
        <v>0</v>
      </c>
      <c r="G121" s="183">
        <f t="shared" si="17"/>
        <v>0</v>
      </c>
      <c r="H121" s="183">
        <f t="shared" si="18"/>
        <v>0</v>
      </c>
      <c r="I121" s="183">
        <f t="shared" si="14"/>
        <v>0</v>
      </c>
      <c r="J121" s="184">
        <f t="shared" si="19"/>
        <v>0</v>
      </c>
      <c r="K121" s="185" t="str">
        <f t="shared" si="15"/>
        <v/>
      </c>
    </row>
    <row r="122" spans="2:11" x14ac:dyDescent="0.25">
      <c r="B122" s="183">
        <f t="shared" si="16"/>
        <v>21340</v>
      </c>
      <c r="C122" s="183">
        <f t="shared" si="10"/>
        <v>31340</v>
      </c>
      <c r="D122" s="183">
        <f t="shared" si="11"/>
        <v>26340</v>
      </c>
      <c r="E122" s="183">
        <f t="shared" si="12"/>
        <v>0</v>
      </c>
      <c r="F122" s="183">
        <f t="shared" si="13"/>
        <v>0</v>
      </c>
      <c r="G122" s="183">
        <f t="shared" si="17"/>
        <v>0</v>
      </c>
      <c r="H122" s="183">
        <f t="shared" si="18"/>
        <v>0</v>
      </c>
      <c r="I122" s="183">
        <f t="shared" si="14"/>
        <v>0</v>
      </c>
      <c r="J122" s="184">
        <f t="shared" si="19"/>
        <v>0</v>
      </c>
      <c r="K122" s="185" t="str">
        <f t="shared" si="15"/>
        <v/>
      </c>
    </row>
    <row r="123" spans="2:11" x14ac:dyDescent="0.25">
      <c r="B123" s="183">
        <f t="shared" si="16"/>
        <v>21560</v>
      </c>
      <c r="C123" s="183">
        <f t="shared" si="10"/>
        <v>31560</v>
      </c>
      <c r="D123" s="183">
        <f t="shared" si="11"/>
        <v>26560</v>
      </c>
      <c r="E123" s="183">
        <f t="shared" si="12"/>
        <v>0</v>
      </c>
      <c r="F123" s="183">
        <f t="shared" si="13"/>
        <v>0</v>
      </c>
      <c r="G123" s="183">
        <f t="shared" si="17"/>
        <v>0</v>
      </c>
      <c r="H123" s="183">
        <f t="shared" si="18"/>
        <v>0</v>
      </c>
      <c r="I123" s="183">
        <f t="shared" si="14"/>
        <v>0</v>
      </c>
      <c r="J123" s="184">
        <f t="shared" si="19"/>
        <v>0</v>
      </c>
      <c r="K123" s="185" t="str">
        <f t="shared" si="15"/>
        <v/>
      </c>
    </row>
    <row r="124" spans="2:11" x14ac:dyDescent="0.25">
      <c r="B124" s="183">
        <f t="shared" si="16"/>
        <v>21780</v>
      </c>
      <c r="C124" s="183">
        <f t="shared" si="10"/>
        <v>31780</v>
      </c>
      <c r="D124" s="183">
        <f t="shared" si="11"/>
        <v>26780</v>
      </c>
      <c r="E124" s="183">
        <f t="shared" si="12"/>
        <v>0</v>
      </c>
      <c r="F124" s="183">
        <f t="shared" si="13"/>
        <v>0</v>
      </c>
      <c r="G124" s="183">
        <f t="shared" si="17"/>
        <v>0</v>
      </c>
      <c r="H124" s="183">
        <f t="shared" si="18"/>
        <v>0</v>
      </c>
      <c r="I124" s="183">
        <f t="shared" si="14"/>
        <v>0</v>
      </c>
      <c r="J124" s="184">
        <f t="shared" si="19"/>
        <v>0</v>
      </c>
      <c r="K124" s="185" t="str">
        <f t="shared" si="15"/>
        <v/>
      </c>
    </row>
    <row r="125" spans="2:11" x14ac:dyDescent="0.25">
      <c r="B125" s="183">
        <f t="shared" si="16"/>
        <v>22000</v>
      </c>
      <c r="C125" s="183">
        <f t="shared" si="10"/>
        <v>32000</v>
      </c>
      <c r="D125" s="183">
        <f t="shared" si="11"/>
        <v>27000</v>
      </c>
      <c r="E125" s="183">
        <f t="shared" si="12"/>
        <v>0</v>
      </c>
      <c r="F125" s="183">
        <f t="shared" si="13"/>
        <v>0</v>
      </c>
      <c r="G125" s="183">
        <f t="shared" si="17"/>
        <v>0</v>
      </c>
      <c r="H125" s="183">
        <f t="shared" si="18"/>
        <v>0</v>
      </c>
      <c r="I125" s="183">
        <f t="shared" si="14"/>
        <v>0</v>
      </c>
      <c r="J125" s="184">
        <f t="shared" si="19"/>
        <v>0</v>
      </c>
      <c r="K125" s="185" t="str">
        <f t="shared" si="15"/>
        <v/>
      </c>
    </row>
    <row r="126" spans="2:11" x14ac:dyDescent="0.25">
      <c r="B126" s="183">
        <f t="shared" si="16"/>
        <v>22220</v>
      </c>
      <c r="C126" s="183">
        <f t="shared" si="10"/>
        <v>32220</v>
      </c>
      <c r="D126" s="183">
        <f t="shared" si="11"/>
        <v>27220</v>
      </c>
      <c r="E126" s="183">
        <f t="shared" si="12"/>
        <v>0</v>
      </c>
      <c r="F126" s="183">
        <f t="shared" si="13"/>
        <v>0</v>
      </c>
      <c r="G126" s="183">
        <f t="shared" si="17"/>
        <v>0</v>
      </c>
      <c r="H126" s="183">
        <f t="shared" si="18"/>
        <v>0</v>
      </c>
      <c r="I126" s="183">
        <f t="shared" si="14"/>
        <v>0</v>
      </c>
      <c r="J126" s="184">
        <f t="shared" si="19"/>
        <v>0</v>
      </c>
      <c r="K126" s="185" t="str">
        <f t="shared" si="15"/>
        <v/>
      </c>
    </row>
    <row r="127" spans="2:11" x14ac:dyDescent="0.25">
      <c r="B127" s="183">
        <f t="shared" si="16"/>
        <v>22440</v>
      </c>
      <c r="C127" s="183">
        <f t="shared" si="10"/>
        <v>32440</v>
      </c>
      <c r="D127" s="183">
        <f t="shared" si="11"/>
        <v>27440</v>
      </c>
      <c r="E127" s="183">
        <f t="shared" si="12"/>
        <v>0</v>
      </c>
      <c r="F127" s="183">
        <f t="shared" si="13"/>
        <v>0</v>
      </c>
      <c r="G127" s="183">
        <f t="shared" si="17"/>
        <v>0</v>
      </c>
      <c r="H127" s="183">
        <f t="shared" si="18"/>
        <v>0</v>
      </c>
      <c r="I127" s="183">
        <f t="shared" si="14"/>
        <v>0</v>
      </c>
      <c r="J127" s="184">
        <f t="shared" si="19"/>
        <v>0</v>
      </c>
      <c r="K127" s="185" t="str">
        <f t="shared" si="15"/>
        <v/>
      </c>
    </row>
    <row r="128" spans="2:11" x14ac:dyDescent="0.25">
      <c r="B128" s="183">
        <f t="shared" si="16"/>
        <v>22660</v>
      </c>
      <c r="C128" s="183">
        <f t="shared" si="10"/>
        <v>32660</v>
      </c>
      <c r="D128" s="183">
        <f t="shared" si="11"/>
        <v>27660</v>
      </c>
      <c r="E128" s="183">
        <f t="shared" si="12"/>
        <v>0</v>
      </c>
      <c r="F128" s="183">
        <f t="shared" si="13"/>
        <v>0</v>
      </c>
      <c r="G128" s="183">
        <f t="shared" si="17"/>
        <v>0</v>
      </c>
      <c r="H128" s="183">
        <f t="shared" si="18"/>
        <v>0</v>
      </c>
      <c r="I128" s="183">
        <f t="shared" si="14"/>
        <v>0</v>
      </c>
      <c r="J128" s="184">
        <f t="shared" si="19"/>
        <v>0</v>
      </c>
      <c r="K128" s="185" t="str">
        <f t="shared" si="15"/>
        <v/>
      </c>
    </row>
    <row r="129" spans="2:11" x14ac:dyDescent="0.25">
      <c r="B129" s="183">
        <f t="shared" si="16"/>
        <v>22880</v>
      </c>
      <c r="C129" s="183">
        <f t="shared" si="10"/>
        <v>32880</v>
      </c>
      <c r="D129" s="183">
        <f t="shared" si="11"/>
        <v>27880</v>
      </c>
      <c r="E129" s="183">
        <f t="shared" si="12"/>
        <v>0</v>
      </c>
      <c r="F129" s="183">
        <f t="shared" si="13"/>
        <v>0</v>
      </c>
      <c r="G129" s="183">
        <f t="shared" si="17"/>
        <v>0</v>
      </c>
      <c r="H129" s="183">
        <f t="shared" si="18"/>
        <v>0</v>
      </c>
      <c r="I129" s="183">
        <f t="shared" si="14"/>
        <v>0</v>
      </c>
      <c r="J129" s="184">
        <f t="shared" si="19"/>
        <v>0</v>
      </c>
      <c r="K129" s="185" t="str">
        <f t="shared" si="15"/>
        <v/>
      </c>
    </row>
    <row r="130" spans="2:11" x14ac:dyDescent="0.25">
      <c r="B130" s="183">
        <f t="shared" si="16"/>
        <v>23100</v>
      </c>
      <c r="C130" s="183">
        <f t="shared" si="10"/>
        <v>33100</v>
      </c>
      <c r="D130" s="183">
        <f t="shared" si="11"/>
        <v>28100</v>
      </c>
      <c r="E130" s="183">
        <f t="shared" si="12"/>
        <v>0</v>
      </c>
      <c r="F130" s="183">
        <f t="shared" si="13"/>
        <v>0</v>
      </c>
      <c r="G130" s="183">
        <f t="shared" si="17"/>
        <v>0</v>
      </c>
      <c r="H130" s="183">
        <f t="shared" si="18"/>
        <v>0</v>
      </c>
      <c r="I130" s="183">
        <f t="shared" si="14"/>
        <v>0</v>
      </c>
      <c r="J130" s="184">
        <f t="shared" si="19"/>
        <v>0</v>
      </c>
      <c r="K130" s="185" t="str">
        <f t="shared" si="15"/>
        <v/>
      </c>
    </row>
    <row r="131" spans="2:11" x14ac:dyDescent="0.25">
      <c r="B131" s="183">
        <f t="shared" si="16"/>
        <v>23320</v>
      </c>
      <c r="C131" s="183">
        <f t="shared" si="10"/>
        <v>33320</v>
      </c>
      <c r="D131" s="183">
        <f t="shared" si="11"/>
        <v>28320</v>
      </c>
      <c r="E131" s="183">
        <f t="shared" si="12"/>
        <v>0</v>
      </c>
      <c r="F131" s="183">
        <f t="shared" si="13"/>
        <v>0</v>
      </c>
      <c r="G131" s="183">
        <f t="shared" si="17"/>
        <v>0</v>
      </c>
      <c r="H131" s="183">
        <f t="shared" si="18"/>
        <v>0</v>
      </c>
      <c r="I131" s="183">
        <f t="shared" si="14"/>
        <v>0</v>
      </c>
      <c r="J131" s="184">
        <f t="shared" si="19"/>
        <v>0</v>
      </c>
      <c r="K131" s="185" t="str">
        <f t="shared" si="15"/>
        <v/>
      </c>
    </row>
    <row r="132" spans="2:11" x14ac:dyDescent="0.25">
      <c r="B132" s="183">
        <f t="shared" si="16"/>
        <v>23540</v>
      </c>
      <c r="C132" s="183">
        <f t="shared" si="10"/>
        <v>33540</v>
      </c>
      <c r="D132" s="183">
        <f t="shared" si="11"/>
        <v>28540</v>
      </c>
      <c r="E132" s="183">
        <f t="shared" si="12"/>
        <v>0</v>
      </c>
      <c r="F132" s="183">
        <f t="shared" si="13"/>
        <v>0</v>
      </c>
      <c r="G132" s="183">
        <f t="shared" si="17"/>
        <v>0</v>
      </c>
      <c r="H132" s="183">
        <f t="shared" si="18"/>
        <v>0</v>
      </c>
      <c r="I132" s="183">
        <f t="shared" si="14"/>
        <v>0</v>
      </c>
      <c r="J132" s="184">
        <f t="shared" si="19"/>
        <v>0</v>
      </c>
      <c r="K132" s="185" t="str">
        <f t="shared" si="15"/>
        <v/>
      </c>
    </row>
    <row r="133" spans="2:11" x14ac:dyDescent="0.25">
      <c r="B133" s="183">
        <f t="shared" si="16"/>
        <v>23760</v>
      </c>
      <c r="C133" s="183">
        <f t="shared" si="10"/>
        <v>33760</v>
      </c>
      <c r="D133" s="183">
        <f t="shared" si="11"/>
        <v>28760</v>
      </c>
      <c r="E133" s="183">
        <f t="shared" si="12"/>
        <v>0</v>
      </c>
      <c r="F133" s="183">
        <f t="shared" si="13"/>
        <v>0</v>
      </c>
      <c r="G133" s="183">
        <f t="shared" si="17"/>
        <v>0</v>
      </c>
      <c r="H133" s="183">
        <f t="shared" si="18"/>
        <v>0</v>
      </c>
      <c r="I133" s="183">
        <f t="shared" si="14"/>
        <v>0</v>
      </c>
      <c r="J133" s="184">
        <f t="shared" si="19"/>
        <v>0</v>
      </c>
      <c r="K133" s="185" t="str">
        <f t="shared" si="15"/>
        <v/>
      </c>
    </row>
    <row r="134" spans="2:11" x14ac:dyDescent="0.25">
      <c r="B134" s="183">
        <f t="shared" si="16"/>
        <v>23980</v>
      </c>
      <c r="C134" s="183">
        <f t="shared" si="10"/>
        <v>33980</v>
      </c>
      <c r="D134" s="183">
        <f t="shared" si="11"/>
        <v>28980</v>
      </c>
      <c r="E134" s="183">
        <f t="shared" si="12"/>
        <v>0</v>
      </c>
      <c r="F134" s="183">
        <f t="shared" si="13"/>
        <v>0</v>
      </c>
      <c r="G134" s="183">
        <f t="shared" si="17"/>
        <v>0</v>
      </c>
      <c r="H134" s="183">
        <f t="shared" si="18"/>
        <v>0</v>
      </c>
      <c r="I134" s="183">
        <f t="shared" si="14"/>
        <v>0</v>
      </c>
      <c r="J134" s="184">
        <f t="shared" si="19"/>
        <v>0</v>
      </c>
      <c r="K134" s="185" t="str">
        <f t="shared" si="15"/>
        <v/>
      </c>
    </row>
    <row r="135" spans="2:11" x14ac:dyDescent="0.25">
      <c r="B135" s="183">
        <f t="shared" si="16"/>
        <v>24200</v>
      </c>
      <c r="C135" s="183">
        <f t="shared" si="10"/>
        <v>34200</v>
      </c>
      <c r="D135" s="183">
        <f t="shared" si="11"/>
        <v>29200</v>
      </c>
      <c r="E135" s="183">
        <f t="shared" si="12"/>
        <v>0</v>
      </c>
      <c r="F135" s="183">
        <f t="shared" si="13"/>
        <v>0</v>
      </c>
      <c r="G135" s="183">
        <f t="shared" si="17"/>
        <v>0</v>
      </c>
      <c r="H135" s="183">
        <f t="shared" si="18"/>
        <v>0</v>
      </c>
      <c r="I135" s="183">
        <f t="shared" si="14"/>
        <v>0</v>
      </c>
      <c r="J135" s="184">
        <f t="shared" si="19"/>
        <v>9.0909090909090905E-3</v>
      </c>
      <c r="K135" s="185" t="str">
        <f t="shared" si="15"/>
        <v/>
      </c>
    </row>
    <row r="136" spans="2:11" x14ac:dyDescent="0.25">
      <c r="B136" s="183">
        <f t="shared" si="16"/>
        <v>24420</v>
      </c>
      <c r="C136" s="183">
        <f t="shared" si="10"/>
        <v>34420</v>
      </c>
      <c r="D136" s="183">
        <f t="shared" si="11"/>
        <v>29420</v>
      </c>
      <c r="E136" s="183">
        <f t="shared" si="12"/>
        <v>0</v>
      </c>
      <c r="F136" s="183">
        <f t="shared" si="13"/>
        <v>0</v>
      </c>
      <c r="G136" s="183">
        <f t="shared" si="17"/>
        <v>0</v>
      </c>
      <c r="H136" s="183">
        <f t="shared" si="18"/>
        <v>20</v>
      </c>
      <c r="I136" s="183">
        <f t="shared" si="14"/>
        <v>2</v>
      </c>
      <c r="J136" s="184">
        <f t="shared" si="19"/>
        <v>0.1</v>
      </c>
      <c r="K136" s="185" t="str">
        <f t="shared" si="15"/>
        <v/>
      </c>
    </row>
    <row r="137" spans="2:11" x14ac:dyDescent="0.25">
      <c r="B137" s="183">
        <f t="shared" si="16"/>
        <v>24640</v>
      </c>
      <c r="C137" s="183">
        <f t="shared" si="10"/>
        <v>34640</v>
      </c>
      <c r="D137" s="183">
        <f t="shared" si="11"/>
        <v>29640</v>
      </c>
      <c r="E137" s="183">
        <f t="shared" si="12"/>
        <v>0</v>
      </c>
      <c r="F137" s="183">
        <f t="shared" si="13"/>
        <v>0</v>
      </c>
      <c r="G137" s="183">
        <f t="shared" si="17"/>
        <v>0</v>
      </c>
      <c r="H137" s="183">
        <f t="shared" si="18"/>
        <v>240</v>
      </c>
      <c r="I137" s="183">
        <f t="shared" si="14"/>
        <v>24</v>
      </c>
      <c r="J137" s="184">
        <f t="shared" si="19"/>
        <v>0.1</v>
      </c>
      <c r="K137" s="185" t="str">
        <f t="shared" si="15"/>
        <v/>
      </c>
    </row>
    <row r="138" spans="2:11" x14ac:dyDescent="0.25">
      <c r="B138" s="183">
        <f t="shared" si="16"/>
        <v>24860</v>
      </c>
      <c r="C138" s="183">
        <f t="shared" si="10"/>
        <v>34860</v>
      </c>
      <c r="D138" s="183">
        <f t="shared" si="11"/>
        <v>29860</v>
      </c>
      <c r="E138" s="183">
        <f t="shared" si="12"/>
        <v>0</v>
      </c>
      <c r="F138" s="183">
        <f t="shared" si="13"/>
        <v>0</v>
      </c>
      <c r="G138" s="183">
        <f t="shared" si="17"/>
        <v>0</v>
      </c>
      <c r="H138" s="183">
        <f t="shared" si="18"/>
        <v>460</v>
      </c>
      <c r="I138" s="183">
        <f t="shared" si="14"/>
        <v>46</v>
      </c>
      <c r="J138" s="184">
        <f t="shared" si="19"/>
        <v>0.1</v>
      </c>
      <c r="K138" s="185" t="str">
        <f t="shared" si="15"/>
        <v/>
      </c>
    </row>
    <row r="139" spans="2:11" x14ac:dyDescent="0.25">
      <c r="B139" s="183">
        <f t="shared" si="16"/>
        <v>25080</v>
      </c>
      <c r="C139" s="183">
        <f t="shared" si="10"/>
        <v>35080</v>
      </c>
      <c r="D139" s="183">
        <f t="shared" si="11"/>
        <v>30080</v>
      </c>
      <c r="E139" s="183">
        <f t="shared" si="12"/>
        <v>0</v>
      </c>
      <c r="F139" s="183">
        <f t="shared" si="13"/>
        <v>0</v>
      </c>
      <c r="G139" s="183">
        <f t="shared" si="17"/>
        <v>0</v>
      </c>
      <c r="H139" s="183">
        <f t="shared" si="18"/>
        <v>680</v>
      </c>
      <c r="I139" s="183">
        <f t="shared" si="14"/>
        <v>68</v>
      </c>
      <c r="J139" s="184">
        <f t="shared" si="19"/>
        <v>0.1</v>
      </c>
      <c r="K139" s="185" t="str">
        <f t="shared" si="15"/>
        <v/>
      </c>
    </row>
    <row r="140" spans="2:11" x14ac:dyDescent="0.25">
      <c r="B140" s="183">
        <f t="shared" si="16"/>
        <v>25300</v>
      </c>
      <c r="C140" s="183">
        <f t="shared" si="10"/>
        <v>35300</v>
      </c>
      <c r="D140" s="183">
        <f t="shared" si="11"/>
        <v>30300</v>
      </c>
      <c r="E140" s="183">
        <f t="shared" si="12"/>
        <v>0</v>
      </c>
      <c r="F140" s="183">
        <f t="shared" si="13"/>
        <v>0</v>
      </c>
      <c r="G140" s="183">
        <f t="shared" si="17"/>
        <v>0</v>
      </c>
      <c r="H140" s="183">
        <f t="shared" si="18"/>
        <v>900</v>
      </c>
      <c r="I140" s="183">
        <f t="shared" si="14"/>
        <v>90</v>
      </c>
      <c r="J140" s="184">
        <f t="shared" si="19"/>
        <v>0.1</v>
      </c>
      <c r="K140" s="185" t="str">
        <f t="shared" si="15"/>
        <v/>
      </c>
    </row>
    <row r="141" spans="2:11" x14ac:dyDescent="0.25">
      <c r="B141" s="183">
        <f t="shared" si="16"/>
        <v>25520</v>
      </c>
      <c r="C141" s="183">
        <f t="shared" si="10"/>
        <v>35520</v>
      </c>
      <c r="D141" s="183">
        <f t="shared" si="11"/>
        <v>30520</v>
      </c>
      <c r="E141" s="183">
        <f t="shared" si="12"/>
        <v>0</v>
      </c>
      <c r="F141" s="183">
        <f t="shared" si="13"/>
        <v>0</v>
      </c>
      <c r="G141" s="183">
        <f t="shared" si="17"/>
        <v>0</v>
      </c>
      <c r="H141" s="183">
        <f t="shared" si="18"/>
        <v>1120</v>
      </c>
      <c r="I141" s="183">
        <f t="shared" si="14"/>
        <v>112</v>
      </c>
      <c r="J141" s="184">
        <f t="shared" si="19"/>
        <v>0.1</v>
      </c>
      <c r="K141" s="185" t="str">
        <f t="shared" si="15"/>
        <v/>
      </c>
    </row>
    <row r="142" spans="2:11" x14ac:dyDescent="0.25">
      <c r="B142" s="183">
        <f t="shared" si="16"/>
        <v>25740</v>
      </c>
      <c r="C142" s="183">
        <f t="shared" si="10"/>
        <v>35740</v>
      </c>
      <c r="D142" s="183">
        <f t="shared" si="11"/>
        <v>30740</v>
      </c>
      <c r="E142" s="183">
        <f t="shared" si="12"/>
        <v>0</v>
      </c>
      <c r="F142" s="183">
        <f t="shared" si="13"/>
        <v>0</v>
      </c>
      <c r="G142" s="183">
        <f t="shared" si="17"/>
        <v>0</v>
      </c>
      <c r="H142" s="183">
        <f t="shared" si="18"/>
        <v>1340</v>
      </c>
      <c r="I142" s="183">
        <f t="shared" si="14"/>
        <v>134</v>
      </c>
      <c r="J142" s="184">
        <f t="shared" si="19"/>
        <v>0.1</v>
      </c>
      <c r="K142" s="185" t="str">
        <f t="shared" si="15"/>
        <v/>
      </c>
    </row>
    <row r="143" spans="2:11" x14ac:dyDescent="0.25">
      <c r="B143" s="183">
        <f t="shared" si="16"/>
        <v>25960</v>
      </c>
      <c r="C143" s="183">
        <f t="shared" si="10"/>
        <v>35960</v>
      </c>
      <c r="D143" s="183">
        <f t="shared" si="11"/>
        <v>30960</v>
      </c>
      <c r="E143" s="183">
        <f t="shared" si="12"/>
        <v>0</v>
      </c>
      <c r="F143" s="183">
        <f t="shared" si="13"/>
        <v>0</v>
      </c>
      <c r="G143" s="183">
        <f t="shared" si="17"/>
        <v>0</v>
      </c>
      <c r="H143" s="183">
        <f t="shared" si="18"/>
        <v>1560</v>
      </c>
      <c r="I143" s="183">
        <f t="shared" si="14"/>
        <v>156</v>
      </c>
      <c r="J143" s="184">
        <f t="shared" si="19"/>
        <v>0.1</v>
      </c>
      <c r="K143" s="185" t="str">
        <f t="shared" si="15"/>
        <v/>
      </c>
    </row>
    <row r="144" spans="2:11" x14ac:dyDescent="0.25">
      <c r="B144" s="183">
        <f t="shared" si="16"/>
        <v>26180</v>
      </c>
      <c r="C144" s="183">
        <f t="shared" si="10"/>
        <v>36180</v>
      </c>
      <c r="D144" s="183">
        <f t="shared" si="11"/>
        <v>31180</v>
      </c>
      <c r="E144" s="183">
        <f t="shared" si="12"/>
        <v>0</v>
      </c>
      <c r="F144" s="183">
        <f t="shared" si="13"/>
        <v>0</v>
      </c>
      <c r="G144" s="183">
        <f t="shared" si="17"/>
        <v>0</v>
      </c>
      <c r="H144" s="183">
        <f t="shared" si="18"/>
        <v>1780</v>
      </c>
      <c r="I144" s="183">
        <f t="shared" si="14"/>
        <v>178</v>
      </c>
      <c r="J144" s="184">
        <f t="shared" si="19"/>
        <v>0.1</v>
      </c>
      <c r="K144" s="185" t="str">
        <f t="shared" si="15"/>
        <v/>
      </c>
    </row>
    <row r="145" spans="2:11" x14ac:dyDescent="0.25">
      <c r="B145" s="183">
        <f t="shared" si="16"/>
        <v>26400</v>
      </c>
      <c r="C145" s="183">
        <f t="shared" si="10"/>
        <v>36400</v>
      </c>
      <c r="D145" s="183">
        <f t="shared" si="11"/>
        <v>31400</v>
      </c>
      <c r="E145" s="183">
        <f t="shared" si="12"/>
        <v>0</v>
      </c>
      <c r="F145" s="183">
        <f t="shared" si="13"/>
        <v>0</v>
      </c>
      <c r="G145" s="183">
        <f t="shared" si="17"/>
        <v>0</v>
      </c>
      <c r="H145" s="183">
        <f t="shared" si="18"/>
        <v>2000</v>
      </c>
      <c r="I145" s="183">
        <f t="shared" si="14"/>
        <v>200</v>
      </c>
      <c r="J145" s="184">
        <f t="shared" si="19"/>
        <v>0.1</v>
      </c>
      <c r="K145" s="185" t="str">
        <f t="shared" si="15"/>
        <v/>
      </c>
    </row>
    <row r="146" spans="2:11" x14ac:dyDescent="0.25">
      <c r="B146" s="183">
        <f t="shared" si="16"/>
        <v>26620</v>
      </c>
      <c r="C146" s="183">
        <f t="shared" si="10"/>
        <v>36620</v>
      </c>
      <c r="D146" s="183">
        <f t="shared" si="11"/>
        <v>31620</v>
      </c>
      <c r="E146" s="183">
        <f t="shared" si="12"/>
        <v>0</v>
      </c>
      <c r="F146" s="183">
        <f t="shared" si="13"/>
        <v>0</v>
      </c>
      <c r="G146" s="183">
        <f t="shared" si="17"/>
        <v>0</v>
      </c>
      <c r="H146" s="183">
        <f t="shared" si="18"/>
        <v>2220</v>
      </c>
      <c r="I146" s="183">
        <f t="shared" si="14"/>
        <v>222</v>
      </c>
      <c r="J146" s="184">
        <f t="shared" si="19"/>
        <v>0.1</v>
      </c>
      <c r="K146" s="185" t="str">
        <f t="shared" si="15"/>
        <v/>
      </c>
    </row>
    <row r="147" spans="2:11" x14ac:dyDescent="0.25">
      <c r="B147" s="183">
        <f t="shared" si="16"/>
        <v>26840</v>
      </c>
      <c r="C147" s="183">
        <f t="shared" si="10"/>
        <v>36840</v>
      </c>
      <c r="D147" s="183">
        <f t="shared" si="11"/>
        <v>31840</v>
      </c>
      <c r="E147" s="183">
        <f t="shared" si="12"/>
        <v>0</v>
      </c>
      <c r="F147" s="183">
        <f t="shared" si="13"/>
        <v>0</v>
      </c>
      <c r="G147" s="183">
        <f t="shared" si="17"/>
        <v>0</v>
      </c>
      <c r="H147" s="183">
        <f t="shared" si="18"/>
        <v>2440</v>
      </c>
      <c r="I147" s="183">
        <f t="shared" si="14"/>
        <v>244</v>
      </c>
      <c r="J147" s="184">
        <f t="shared" si="19"/>
        <v>0.11363636363636363</v>
      </c>
      <c r="K147" s="185" t="str">
        <f t="shared" si="15"/>
        <v/>
      </c>
    </row>
    <row r="148" spans="2:11" x14ac:dyDescent="0.25">
      <c r="B148" s="183">
        <f t="shared" si="16"/>
        <v>27060</v>
      </c>
      <c r="C148" s="183">
        <f t="shared" si="10"/>
        <v>37060</v>
      </c>
      <c r="D148" s="183">
        <f t="shared" si="11"/>
        <v>32060</v>
      </c>
      <c r="E148" s="183">
        <f t="shared" si="12"/>
        <v>30</v>
      </c>
      <c r="F148" s="183">
        <f t="shared" si="13"/>
        <v>0</v>
      </c>
      <c r="G148" s="183">
        <f t="shared" si="17"/>
        <v>30</v>
      </c>
      <c r="H148" s="183">
        <f t="shared" si="18"/>
        <v>2690</v>
      </c>
      <c r="I148" s="183">
        <f t="shared" si="14"/>
        <v>269</v>
      </c>
      <c r="J148" s="184">
        <f t="shared" si="19"/>
        <v>0.15</v>
      </c>
      <c r="K148" s="185" t="str">
        <f t="shared" si="15"/>
        <v/>
      </c>
    </row>
    <row r="149" spans="2:11" x14ac:dyDescent="0.25">
      <c r="B149" s="183">
        <f t="shared" si="16"/>
        <v>27280</v>
      </c>
      <c r="C149" s="183">
        <f t="shared" si="10"/>
        <v>37280</v>
      </c>
      <c r="D149" s="183">
        <f t="shared" si="11"/>
        <v>32280</v>
      </c>
      <c r="E149" s="183">
        <f t="shared" si="12"/>
        <v>140</v>
      </c>
      <c r="F149" s="183">
        <f t="shared" si="13"/>
        <v>0</v>
      </c>
      <c r="G149" s="183">
        <f t="shared" si="17"/>
        <v>140</v>
      </c>
      <c r="H149" s="183">
        <f t="shared" si="18"/>
        <v>3020</v>
      </c>
      <c r="I149" s="183">
        <f t="shared" si="14"/>
        <v>302</v>
      </c>
      <c r="J149" s="184">
        <f t="shared" si="19"/>
        <v>0.15</v>
      </c>
      <c r="K149" s="185" t="str">
        <f t="shared" si="15"/>
        <v/>
      </c>
    </row>
    <row r="150" spans="2:11" x14ac:dyDescent="0.25">
      <c r="B150" s="183">
        <f t="shared" si="16"/>
        <v>27500</v>
      </c>
      <c r="C150" s="183">
        <f t="shared" si="10"/>
        <v>37500</v>
      </c>
      <c r="D150" s="183">
        <f t="shared" si="11"/>
        <v>32500</v>
      </c>
      <c r="E150" s="183">
        <f t="shared" si="12"/>
        <v>250</v>
      </c>
      <c r="F150" s="183">
        <f t="shared" si="13"/>
        <v>0</v>
      </c>
      <c r="G150" s="183">
        <f t="shared" si="17"/>
        <v>250</v>
      </c>
      <c r="H150" s="183">
        <f t="shared" si="18"/>
        <v>3350</v>
      </c>
      <c r="I150" s="183">
        <f t="shared" si="14"/>
        <v>335</v>
      </c>
      <c r="J150" s="184">
        <f t="shared" si="19"/>
        <v>0.15</v>
      </c>
      <c r="K150" s="185" t="str">
        <f t="shared" si="15"/>
        <v/>
      </c>
    </row>
    <row r="151" spans="2:11" x14ac:dyDescent="0.25">
      <c r="B151" s="183">
        <f t="shared" si="16"/>
        <v>27720</v>
      </c>
      <c r="C151" s="183">
        <f t="shared" si="10"/>
        <v>37720</v>
      </c>
      <c r="D151" s="183">
        <f t="shared" si="11"/>
        <v>32720</v>
      </c>
      <c r="E151" s="183">
        <f t="shared" si="12"/>
        <v>360</v>
      </c>
      <c r="F151" s="183">
        <f t="shared" si="13"/>
        <v>0</v>
      </c>
      <c r="G151" s="183">
        <f t="shared" si="17"/>
        <v>360</v>
      </c>
      <c r="H151" s="183">
        <f t="shared" si="18"/>
        <v>3680</v>
      </c>
      <c r="I151" s="183">
        <f t="shared" si="14"/>
        <v>368</v>
      </c>
      <c r="J151" s="184">
        <f t="shared" si="19"/>
        <v>0.15</v>
      </c>
      <c r="K151" s="185" t="str">
        <f t="shared" si="15"/>
        <v/>
      </c>
    </row>
    <row r="152" spans="2:11" x14ac:dyDescent="0.25">
      <c r="B152" s="183">
        <f t="shared" si="16"/>
        <v>27940</v>
      </c>
      <c r="C152" s="183">
        <f t="shared" si="10"/>
        <v>37940</v>
      </c>
      <c r="D152" s="183">
        <f t="shared" si="11"/>
        <v>32940</v>
      </c>
      <c r="E152" s="183">
        <f t="shared" si="12"/>
        <v>470</v>
      </c>
      <c r="F152" s="183">
        <f t="shared" si="13"/>
        <v>0</v>
      </c>
      <c r="G152" s="183">
        <f t="shared" si="17"/>
        <v>470</v>
      </c>
      <c r="H152" s="183">
        <f t="shared" si="18"/>
        <v>4010</v>
      </c>
      <c r="I152" s="183">
        <f t="shared" si="14"/>
        <v>401</v>
      </c>
      <c r="J152" s="184">
        <f t="shared" si="19"/>
        <v>0.15</v>
      </c>
      <c r="K152" s="185" t="str">
        <f t="shared" si="15"/>
        <v/>
      </c>
    </row>
    <row r="153" spans="2:11" x14ac:dyDescent="0.25">
      <c r="B153" s="183">
        <f t="shared" si="16"/>
        <v>28160</v>
      </c>
      <c r="C153" s="183">
        <f t="shared" ref="C153:C216" si="20">B153+B$20</f>
        <v>38160</v>
      </c>
      <c r="D153" s="183">
        <f t="shared" ref="D153:D216" si="21">B$20/2+B153</f>
        <v>33160</v>
      </c>
      <c r="E153" s="183">
        <f t="shared" ref="E153:E216" si="22">MIN(50%*B$20,MAX(0,50%*MIN(Q$15-Q$14,D153-Q$14)))</f>
        <v>580</v>
      </c>
      <c r="F153" s="183">
        <f t="shared" ref="F153:F216" si="23">MIN(85%*B$20-E153,85%*MAX(0,D153-Q$15))</f>
        <v>0</v>
      </c>
      <c r="G153" s="183">
        <f t="shared" si="17"/>
        <v>580</v>
      </c>
      <c r="H153" s="183">
        <f t="shared" si="18"/>
        <v>4340</v>
      </c>
      <c r="I153" s="183">
        <f t="shared" ref="I153:I216" si="24">IF(H153&gt;P$10,(H153-P$10)*O$10+Q$10,IF(H153&gt;P$9,(H153-P$9)*O$9+Q$9,IF(H153&gt;P$8,(H153-P$8)*O$8+Q$8,IF(H153&gt;P$7,(H153-P$7)*O$7+Q$7,IF(H153&gt;P$6,(H153-P$6)*O$6+Q$6,IF(H153&gt;P$5,(H153-P$5)*O$5+Q$5,(H153-P$4)*O$4+Q$4))))))</f>
        <v>434</v>
      </c>
      <c r="J153" s="184">
        <f t="shared" si="19"/>
        <v>0.15</v>
      </c>
      <c r="K153" s="185" t="str">
        <f t="shared" ref="K153:K216" si="25">IF(C153=$O$20,I153,"")</f>
        <v/>
      </c>
    </row>
    <row r="154" spans="2:11" x14ac:dyDescent="0.25">
      <c r="B154" s="183">
        <f t="shared" ref="B154:B217" si="26">B153+L$20</f>
        <v>28380</v>
      </c>
      <c r="C154" s="183">
        <f t="shared" si="20"/>
        <v>38380</v>
      </c>
      <c r="D154" s="183">
        <f t="shared" si="21"/>
        <v>33380</v>
      </c>
      <c r="E154" s="183">
        <f t="shared" si="22"/>
        <v>690</v>
      </c>
      <c r="F154" s="183">
        <f t="shared" si="23"/>
        <v>0</v>
      </c>
      <c r="G154" s="183">
        <f t="shared" ref="G154:G217" si="27">E154+F154</f>
        <v>690</v>
      </c>
      <c r="H154" s="183">
        <f t="shared" ref="H154:H217" si="28">MAX(0,B154+G154-E$20-F$20)</f>
        <v>4670</v>
      </c>
      <c r="I154" s="183">
        <f t="shared" si="24"/>
        <v>467</v>
      </c>
      <c r="J154" s="184">
        <f t="shared" ref="J154:J217" si="29">(I155-I154)/L$20</f>
        <v>0.15</v>
      </c>
      <c r="K154" s="185" t="str">
        <f t="shared" si="25"/>
        <v/>
      </c>
    </row>
    <row r="155" spans="2:11" x14ac:dyDescent="0.25">
      <c r="B155" s="183">
        <f t="shared" si="26"/>
        <v>28600</v>
      </c>
      <c r="C155" s="183">
        <f t="shared" si="20"/>
        <v>38600</v>
      </c>
      <c r="D155" s="183">
        <f t="shared" si="21"/>
        <v>33600</v>
      </c>
      <c r="E155" s="183">
        <f t="shared" si="22"/>
        <v>800</v>
      </c>
      <c r="F155" s="183">
        <f t="shared" si="23"/>
        <v>0</v>
      </c>
      <c r="G155" s="183">
        <f t="shared" si="27"/>
        <v>800</v>
      </c>
      <c r="H155" s="183">
        <f t="shared" si="28"/>
        <v>5000</v>
      </c>
      <c r="I155" s="183">
        <f t="shared" si="24"/>
        <v>500</v>
      </c>
      <c r="J155" s="184">
        <f t="shared" si="29"/>
        <v>0.15</v>
      </c>
      <c r="K155" s="185" t="str">
        <f t="shared" si="25"/>
        <v/>
      </c>
    </row>
    <row r="156" spans="2:11" x14ac:dyDescent="0.25">
      <c r="B156" s="183">
        <f t="shared" si="26"/>
        <v>28820</v>
      </c>
      <c r="C156" s="183">
        <f t="shared" si="20"/>
        <v>38820</v>
      </c>
      <c r="D156" s="183">
        <f t="shared" si="21"/>
        <v>33820</v>
      </c>
      <c r="E156" s="183">
        <f t="shared" si="22"/>
        <v>910</v>
      </c>
      <c r="F156" s="183">
        <f t="shared" si="23"/>
        <v>0</v>
      </c>
      <c r="G156" s="183">
        <f t="shared" si="27"/>
        <v>910</v>
      </c>
      <c r="H156" s="183">
        <f t="shared" si="28"/>
        <v>5330</v>
      </c>
      <c r="I156" s="183">
        <f t="shared" si="24"/>
        <v>533</v>
      </c>
      <c r="J156" s="184">
        <f t="shared" si="29"/>
        <v>0.15</v>
      </c>
      <c r="K156" s="185" t="str">
        <f t="shared" si="25"/>
        <v/>
      </c>
    </row>
    <row r="157" spans="2:11" x14ac:dyDescent="0.25">
      <c r="B157" s="183">
        <f t="shared" si="26"/>
        <v>29040</v>
      </c>
      <c r="C157" s="183">
        <f t="shared" si="20"/>
        <v>39040</v>
      </c>
      <c r="D157" s="183">
        <f t="shared" si="21"/>
        <v>34040</v>
      </c>
      <c r="E157" s="183">
        <f t="shared" si="22"/>
        <v>1020</v>
      </c>
      <c r="F157" s="183">
        <f t="shared" si="23"/>
        <v>0</v>
      </c>
      <c r="G157" s="183">
        <f t="shared" si="27"/>
        <v>1020</v>
      </c>
      <c r="H157" s="183">
        <f t="shared" si="28"/>
        <v>5660</v>
      </c>
      <c r="I157" s="183">
        <f t="shared" si="24"/>
        <v>566</v>
      </c>
      <c r="J157" s="184">
        <f t="shared" si="29"/>
        <v>0.15</v>
      </c>
      <c r="K157" s="185" t="str">
        <f t="shared" si="25"/>
        <v/>
      </c>
    </row>
    <row r="158" spans="2:11" x14ac:dyDescent="0.25">
      <c r="B158" s="183">
        <f t="shared" si="26"/>
        <v>29260</v>
      </c>
      <c r="C158" s="183">
        <f t="shared" si="20"/>
        <v>39260</v>
      </c>
      <c r="D158" s="183">
        <f t="shared" si="21"/>
        <v>34260</v>
      </c>
      <c r="E158" s="183">
        <f t="shared" si="22"/>
        <v>1130</v>
      </c>
      <c r="F158" s="183">
        <f t="shared" si="23"/>
        <v>0</v>
      </c>
      <c r="G158" s="183">
        <f t="shared" si="27"/>
        <v>1130</v>
      </c>
      <c r="H158" s="183">
        <f t="shared" si="28"/>
        <v>5990</v>
      </c>
      <c r="I158" s="183">
        <f t="shared" si="24"/>
        <v>599</v>
      </c>
      <c r="J158" s="184">
        <f t="shared" si="29"/>
        <v>0.15</v>
      </c>
      <c r="K158" s="185" t="str">
        <f t="shared" si="25"/>
        <v/>
      </c>
    </row>
    <row r="159" spans="2:11" x14ac:dyDescent="0.25">
      <c r="B159" s="183">
        <f t="shared" si="26"/>
        <v>29480</v>
      </c>
      <c r="C159" s="183">
        <f t="shared" si="20"/>
        <v>39480</v>
      </c>
      <c r="D159" s="183">
        <f t="shared" si="21"/>
        <v>34480</v>
      </c>
      <c r="E159" s="183">
        <f t="shared" si="22"/>
        <v>1240</v>
      </c>
      <c r="F159" s="183">
        <f t="shared" si="23"/>
        <v>0</v>
      </c>
      <c r="G159" s="183">
        <f t="shared" si="27"/>
        <v>1240</v>
      </c>
      <c r="H159" s="183">
        <f t="shared" si="28"/>
        <v>6320</v>
      </c>
      <c r="I159" s="183">
        <f t="shared" si="24"/>
        <v>632</v>
      </c>
      <c r="J159" s="184">
        <f t="shared" si="29"/>
        <v>0.15</v>
      </c>
      <c r="K159" s="185" t="str">
        <f t="shared" si="25"/>
        <v/>
      </c>
    </row>
    <row r="160" spans="2:11" x14ac:dyDescent="0.25">
      <c r="B160" s="183">
        <f t="shared" si="26"/>
        <v>29700</v>
      </c>
      <c r="C160" s="183">
        <f t="shared" si="20"/>
        <v>39700</v>
      </c>
      <c r="D160" s="183">
        <f t="shared" si="21"/>
        <v>34700</v>
      </c>
      <c r="E160" s="183">
        <f t="shared" si="22"/>
        <v>1350</v>
      </c>
      <c r="F160" s="183">
        <f t="shared" si="23"/>
        <v>0</v>
      </c>
      <c r="G160" s="183">
        <f t="shared" si="27"/>
        <v>1350</v>
      </c>
      <c r="H160" s="183">
        <f t="shared" si="28"/>
        <v>6650</v>
      </c>
      <c r="I160" s="183">
        <f t="shared" si="24"/>
        <v>665</v>
      </c>
      <c r="J160" s="184">
        <f t="shared" si="29"/>
        <v>0.15</v>
      </c>
      <c r="K160" s="185" t="str">
        <f t="shared" si="25"/>
        <v/>
      </c>
    </row>
    <row r="161" spans="2:11" x14ac:dyDescent="0.25">
      <c r="B161" s="183">
        <f t="shared" si="26"/>
        <v>29920</v>
      </c>
      <c r="C161" s="183">
        <f t="shared" si="20"/>
        <v>39920</v>
      </c>
      <c r="D161" s="183">
        <f t="shared" si="21"/>
        <v>34920</v>
      </c>
      <c r="E161" s="183">
        <f t="shared" si="22"/>
        <v>1460</v>
      </c>
      <c r="F161" s="183">
        <f t="shared" si="23"/>
        <v>0</v>
      </c>
      <c r="G161" s="183">
        <f t="shared" si="27"/>
        <v>1460</v>
      </c>
      <c r="H161" s="183">
        <f t="shared" si="28"/>
        <v>6980</v>
      </c>
      <c r="I161" s="183">
        <f t="shared" si="24"/>
        <v>698</v>
      </c>
      <c r="J161" s="184">
        <f t="shared" si="29"/>
        <v>0.15</v>
      </c>
      <c r="K161" s="185" t="str">
        <f t="shared" si="25"/>
        <v/>
      </c>
    </row>
    <row r="162" spans="2:11" x14ac:dyDescent="0.25">
      <c r="B162" s="183">
        <f t="shared" si="26"/>
        <v>30140</v>
      </c>
      <c r="C162" s="183">
        <f t="shared" si="20"/>
        <v>40140</v>
      </c>
      <c r="D162" s="183">
        <f t="shared" si="21"/>
        <v>35140</v>
      </c>
      <c r="E162" s="183">
        <f t="shared" si="22"/>
        <v>1570</v>
      </c>
      <c r="F162" s="183">
        <f t="shared" si="23"/>
        <v>0</v>
      </c>
      <c r="G162" s="183">
        <f t="shared" si="27"/>
        <v>1570</v>
      </c>
      <c r="H162" s="183">
        <f t="shared" si="28"/>
        <v>7310</v>
      </c>
      <c r="I162" s="183">
        <f t="shared" si="24"/>
        <v>731</v>
      </c>
      <c r="J162" s="184">
        <f t="shared" si="29"/>
        <v>0.15</v>
      </c>
      <c r="K162" s="185" t="str">
        <f t="shared" si="25"/>
        <v/>
      </c>
    </row>
    <row r="163" spans="2:11" x14ac:dyDescent="0.25">
      <c r="B163" s="183">
        <f t="shared" si="26"/>
        <v>30360</v>
      </c>
      <c r="C163" s="183">
        <f t="shared" si="20"/>
        <v>40360</v>
      </c>
      <c r="D163" s="183">
        <f t="shared" si="21"/>
        <v>35360</v>
      </c>
      <c r="E163" s="183">
        <f t="shared" si="22"/>
        <v>1680</v>
      </c>
      <c r="F163" s="183">
        <f t="shared" si="23"/>
        <v>0</v>
      </c>
      <c r="G163" s="183">
        <f t="shared" si="27"/>
        <v>1680</v>
      </c>
      <c r="H163" s="183">
        <f t="shared" si="28"/>
        <v>7640</v>
      </c>
      <c r="I163" s="183">
        <f t="shared" si="24"/>
        <v>764</v>
      </c>
      <c r="J163" s="184">
        <f t="shared" si="29"/>
        <v>0.15</v>
      </c>
      <c r="K163" s="185" t="str">
        <f t="shared" si="25"/>
        <v/>
      </c>
    </row>
    <row r="164" spans="2:11" x14ac:dyDescent="0.25">
      <c r="B164" s="183">
        <f t="shared" si="26"/>
        <v>30580</v>
      </c>
      <c r="C164" s="183">
        <f t="shared" si="20"/>
        <v>40580</v>
      </c>
      <c r="D164" s="183">
        <f t="shared" si="21"/>
        <v>35580</v>
      </c>
      <c r="E164" s="183">
        <f t="shared" si="22"/>
        <v>1790</v>
      </c>
      <c r="F164" s="183">
        <f t="shared" si="23"/>
        <v>0</v>
      </c>
      <c r="G164" s="183">
        <f t="shared" si="27"/>
        <v>1790</v>
      </c>
      <c r="H164" s="183">
        <f t="shared" si="28"/>
        <v>7970</v>
      </c>
      <c r="I164" s="183">
        <f t="shared" si="24"/>
        <v>797</v>
      </c>
      <c r="J164" s="184">
        <f t="shared" si="29"/>
        <v>0.15</v>
      </c>
      <c r="K164" s="185" t="str">
        <f t="shared" si="25"/>
        <v/>
      </c>
    </row>
    <row r="165" spans="2:11" x14ac:dyDescent="0.25">
      <c r="B165" s="183">
        <f t="shared" si="26"/>
        <v>30800</v>
      </c>
      <c r="C165" s="183">
        <f t="shared" si="20"/>
        <v>40800</v>
      </c>
      <c r="D165" s="183">
        <f t="shared" si="21"/>
        <v>35800</v>
      </c>
      <c r="E165" s="183">
        <f t="shared" si="22"/>
        <v>1900</v>
      </c>
      <c r="F165" s="183">
        <f t="shared" si="23"/>
        <v>0</v>
      </c>
      <c r="G165" s="183">
        <f t="shared" si="27"/>
        <v>1900</v>
      </c>
      <c r="H165" s="183">
        <f t="shared" si="28"/>
        <v>8300</v>
      </c>
      <c r="I165" s="183">
        <f t="shared" si="24"/>
        <v>830</v>
      </c>
      <c r="J165" s="184">
        <f t="shared" si="29"/>
        <v>0.15</v>
      </c>
      <c r="K165" s="185" t="str">
        <f t="shared" si="25"/>
        <v/>
      </c>
    </row>
    <row r="166" spans="2:11" x14ac:dyDescent="0.25">
      <c r="B166" s="183">
        <f t="shared" si="26"/>
        <v>31020</v>
      </c>
      <c r="C166" s="183">
        <f t="shared" si="20"/>
        <v>41020</v>
      </c>
      <c r="D166" s="183">
        <f t="shared" si="21"/>
        <v>36020</v>
      </c>
      <c r="E166" s="183">
        <f t="shared" si="22"/>
        <v>2010</v>
      </c>
      <c r="F166" s="183">
        <f t="shared" si="23"/>
        <v>0</v>
      </c>
      <c r="G166" s="183">
        <f t="shared" si="27"/>
        <v>2010</v>
      </c>
      <c r="H166" s="183">
        <f t="shared" si="28"/>
        <v>8630</v>
      </c>
      <c r="I166" s="183">
        <f t="shared" si="24"/>
        <v>863</v>
      </c>
      <c r="J166" s="184">
        <f t="shared" si="29"/>
        <v>0.15</v>
      </c>
      <c r="K166" s="185" t="str">
        <f t="shared" si="25"/>
        <v/>
      </c>
    </row>
    <row r="167" spans="2:11" x14ac:dyDescent="0.25">
      <c r="B167" s="183">
        <f t="shared" si="26"/>
        <v>31240</v>
      </c>
      <c r="C167" s="183">
        <f t="shared" si="20"/>
        <v>41240</v>
      </c>
      <c r="D167" s="183">
        <f t="shared" si="21"/>
        <v>36240</v>
      </c>
      <c r="E167" s="183">
        <f t="shared" si="22"/>
        <v>2120</v>
      </c>
      <c r="F167" s="183">
        <f t="shared" si="23"/>
        <v>0</v>
      </c>
      <c r="G167" s="183">
        <f t="shared" si="27"/>
        <v>2120</v>
      </c>
      <c r="H167" s="183">
        <f t="shared" si="28"/>
        <v>8960</v>
      </c>
      <c r="I167" s="183">
        <f t="shared" si="24"/>
        <v>896</v>
      </c>
      <c r="J167" s="184">
        <f t="shared" si="29"/>
        <v>0.15</v>
      </c>
      <c r="K167" s="185" t="str">
        <f t="shared" si="25"/>
        <v/>
      </c>
    </row>
    <row r="168" spans="2:11" x14ac:dyDescent="0.25">
      <c r="B168" s="183">
        <f t="shared" si="26"/>
        <v>31460</v>
      </c>
      <c r="C168" s="183">
        <f t="shared" si="20"/>
        <v>41460</v>
      </c>
      <c r="D168" s="183">
        <f t="shared" si="21"/>
        <v>36460</v>
      </c>
      <c r="E168" s="183">
        <f t="shared" si="22"/>
        <v>2230</v>
      </c>
      <c r="F168" s="183">
        <f t="shared" si="23"/>
        <v>0</v>
      </c>
      <c r="G168" s="183">
        <f t="shared" si="27"/>
        <v>2230</v>
      </c>
      <c r="H168" s="183">
        <f t="shared" si="28"/>
        <v>9290</v>
      </c>
      <c r="I168" s="183">
        <f t="shared" si="24"/>
        <v>929</v>
      </c>
      <c r="J168" s="184">
        <f t="shared" si="29"/>
        <v>0.15</v>
      </c>
      <c r="K168" s="185" t="str">
        <f t="shared" si="25"/>
        <v/>
      </c>
    </row>
    <row r="169" spans="2:11" x14ac:dyDescent="0.25">
      <c r="B169" s="183">
        <f t="shared" si="26"/>
        <v>31680</v>
      </c>
      <c r="C169" s="183">
        <f t="shared" si="20"/>
        <v>41680</v>
      </c>
      <c r="D169" s="183">
        <f t="shared" si="21"/>
        <v>36680</v>
      </c>
      <c r="E169" s="183">
        <f t="shared" si="22"/>
        <v>2340</v>
      </c>
      <c r="F169" s="183">
        <f t="shared" si="23"/>
        <v>0</v>
      </c>
      <c r="G169" s="183">
        <f t="shared" si="27"/>
        <v>2340</v>
      </c>
      <c r="H169" s="183">
        <f t="shared" si="28"/>
        <v>9620</v>
      </c>
      <c r="I169" s="183">
        <f t="shared" si="24"/>
        <v>962</v>
      </c>
      <c r="J169" s="184">
        <f t="shared" si="29"/>
        <v>0.15</v>
      </c>
      <c r="K169" s="185" t="str">
        <f t="shared" si="25"/>
        <v/>
      </c>
    </row>
    <row r="170" spans="2:11" x14ac:dyDescent="0.25">
      <c r="B170" s="183">
        <f t="shared" si="26"/>
        <v>31900</v>
      </c>
      <c r="C170" s="183">
        <f t="shared" si="20"/>
        <v>41900</v>
      </c>
      <c r="D170" s="183">
        <f t="shared" si="21"/>
        <v>36900</v>
      </c>
      <c r="E170" s="183">
        <f t="shared" si="22"/>
        <v>2450</v>
      </c>
      <c r="F170" s="183">
        <f t="shared" si="23"/>
        <v>0</v>
      </c>
      <c r="G170" s="183">
        <f t="shared" si="27"/>
        <v>2450</v>
      </c>
      <c r="H170" s="183">
        <f t="shared" si="28"/>
        <v>9950</v>
      </c>
      <c r="I170" s="183">
        <f t="shared" si="24"/>
        <v>995</v>
      </c>
      <c r="J170" s="184">
        <f t="shared" si="29"/>
        <v>0.15</v>
      </c>
      <c r="K170" s="185" t="str">
        <f t="shared" si="25"/>
        <v/>
      </c>
    </row>
    <row r="171" spans="2:11" x14ac:dyDescent="0.25">
      <c r="B171" s="183">
        <f t="shared" si="26"/>
        <v>32120</v>
      </c>
      <c r="C171" s="183">
        <f t="shared" si="20"/>
        <v>42120</v>
      </c>
      <c r="D171" s="183">
        <f t="shared" si="21"/>
        <v>37120</v>
      </c>
      <c r="E171" s="183">
        <f t="shared" si="22"/>
        <v>2560</v>
      </c>
      <c r="F171" s="183">
        <f t="shared" si="23"/>
        <v>0</v>
      </c>
      <c r="G171" s="183">
        <f t="shared" si="27"/>
        <v>2560</v>
      </c>
      <c r="H171" s="183">
        <f t="shared" si="28"/>
        <v>10280</v>
      </c>
      <c r="I171" s="183">
        <f t="shared" si="24"/>
        <v>1028</v>
      </c>
      <c r="J171" s="184">
        <f t="shared" si="29"/>
        <v>0.15</v>
      </c>
      <c r="K171" s="185" t="str">
        <f t="shared" si="25"/>
        <v/>
      </c>
    </row>
    <row r="172" spans="2:11" x14ac:dyDescent="0.25">
      <c r="B172" s="183">
        <f t="shared" si="26"/>
        <v>32340</v>
      </c>
      <c r="C172" s="183">
        <f t="shared" si="20"/>
        <v>42340</v>
      </c>
      <c r="D172" s="183">
        <f t="shared" si="21"/>
        <v>37340</v>
      </c>
      <c r="E172" s="183">
        <f t="shared" si="22"/>
        <v>2670</v>
      </c>
      <c r="F172" s="183">
        <f t="shared" si="23"/>
        <v>0</v>
      </c>
      <c r="G172" s="183">
        <f t="shared" si="27"/>
        <v>2670</v>
      </c>
      <c r="H172" s="183">
        <f t="shared" si="28"/>
        <v>10610</v>
      </c>
      <c r="I172" s="183">
        <f t="shared" si="24"/>
        <v>1061</v>
      </c>
      <c r="J172" s="184">
        <f t="shared" si="29"/>
        <v>0.15</v>
      </c>
      <c r="K172" s="185" t="str">
        <f t="shared" si="25"/>
        <v/>
      </c>
    </row>
    <row r="173" spans="2:11" x14ac:dyDescent="0.25">
      <c r="B173" s="183">
        <f t="shared" si="26"/>
        <v>32560</v>
      </c>
      <c r="C173" s="183">
        <f t="shared" si="20"/>
        <v>42560</v>
      </c>
      <c r="D173" s="183">
        <f t="shared" si="21"/>
        <v>37560</v>
      </c>
      <c r="E173" s="183">
        <f t="shared" si="22"/>
        <v>2780</v>
      </c>
      <c r="F173" s="183">
        <f t="shared" si="23"/>
        <v>0</v>
      </c>
      <c r="G173" s="183">
        <f t="shared" si="27"/>
        <v>2780</v>
      </c>
      <c r="H173" s="183">
        <f t="shared" si="28"/>
        <v>10940</v>
      </c>
      <c r="I173" s="183">
        <f t="shared" si="24"/>
        <v>1094</v>
      </c>
      <c r="J173" s="184">
        <f t="shared" si="29"/>
        <v>0.15</v>
      </c>
      <c r="K173" s="185" t="str">
        <f t="shared" si="25"/>
        <v/>
      </c>
    </row>
    <row r="174" spans="2:11" x14ac:dyDescent="0.25">
      <c r="B174" s="183">
        <f t="shared" si="26"/>
        <v>32780</v>
      </c>
      <c r="C174" s="183">
        <f t="shared" si="20"/>
        <v>42780</v>
      </c>
      <c r="D174" s="183">
        <f t="shared" si="21"/>
        <v>37780</v>
      </c>
      <c r="E174" s="183">
        <f t="shared" si="22"/>
        <v>2890</v>
      </c>
      <c r="F174" s="183">
        <f t="shared" si="23"/>
        <v>0</v>
      </c>
      <c r="G174" s="183">
        <f t="shared" si="27"/>
        <v>2890</v>
      </c>
      <c r="H174" s="183">
        <f t="shared" si="28"/>
        <v>11270</v>
      </c>
      <c r="I174" s="183">
        <f t="shared" si="24"/>
        <v>1127</v>
      </c>
      <c r="J174" s="184">
        <f t="shared" si="29"/>
        <v>0.15</v>
      </c>
      <c r="K174" s="185" t="str">
        <f t="shared" si="25"/>
        <v/>
      </c>
    </row>
    <row r="175" spans="2:11" x14ac:dyDescent="0.25">
      <c r="B175" s="183">
        <f t="shared" si="26"/>
        <v>33000</v>
      </c>
      <c r="C175" s="183">
        <f t="shared" si="20"/>
        <v>43000</v>
      </c>
      <c r="D175" s="183">
        <f t="shared" si="21"/>
        <v>38000</v>
      </c>
      <c r="E175" s="183">
        <f t="shared" si="22"/>
        <v>3000</v>
      </c>
      <c r="F175" s="183">
        <f t="shared" si="23"/>
        <v>0</v>
      </c>
      <c r="G175" s="183">
        <f t="shared" si="27"/>
        <v>3000</v>
      </c>
      <c r="H175" s="183">
        <f t="shared" si="28"/>
        <v>11600</v>
      </c>
      <c r="I175" s="183">
        <f t="shared" si="24"/>
        <v>1160</v>
      </c>
      <c r="J175" s="184">
        <f t="shared" si="29"/>
        <v>0.15</v>
      </c>
      <c r="K175" s="185" t="str">
        <f t="shared" si="25"/>
        <v/>
      </c>
    </row>
    <row r="176" spans="2:11" x14ac:dyDescent="0.25">
      <c r="B176" s="183">
        <f t="shared" si="26"/>
        <v>33220</v>
      </c>
      <c r="C176" s="183">
        <f t="shared" si="20"/>
        <v>43220</v>
      </c>
      <c r="D176" s="183">
        <f t="shared" si="21"/>
        <v>38220</v>
      </c>
      <c r="E176" s="183">
        <f t="shared" si="22"/>
        <v>3110</v>
      </c>
      <c r="F176" s="183">
        <f t="shared" si="23"/>
        <v>0</v>
      </c>
      <c r="G176" s="183">
        <f t="shared" si="27"/>
        <v>3110</v>
      </c>
      <c r="H176" s="183">
        <f t="shared" si="28"/>
        <v>11930</v>
      </c>
      <c r="I176" s="183">
        <f t="shared" si="24"/>
        <v>1193</v>
      </c>
      <c r="J176" s="184">
        <f t="shared" si="29"/>
        <v>0.15</v>
      </c>
      <c r="K176" s="185" t="str">
        <f t="shared" si="25"/>
        <v/>
      </c>
    </row>
    <row r="177" spans="2:11" x14ac:dyDescent="0.25">
      <c r="B177" s="183">
        <f t="shared" si="26"/>
        <v>33440</v>
      </c>
      <c r="C177" s="183">
        <f t="shared" si="20"/>
        <v>43440</v>
      </c>
      <c r="D177" s="183">
        <f t="shared" si="21"/>
        <v>38440</v>
      </c>
      <c r="E177" s="183">
        <f t="shared" si="22"/>
        <v>3220</v>
      </c>
      <c r="F177" s="183">
        <f t="shared" si="23"/>
        <v>0</v>
      </c>
      <c r="G177" s="183">
        <f t="shared" si="27"/>
        <v>3220</v>
      </c>
      <c r="H177" s="183">
        <f t="shared" si="28"/>
        <v>12260</v>
      </c>
      <c r="I177" s="183">
        <f t="shared" si="24"/>
        <v>1226</v>
      </c>
      <c r="J177" s="184">
        <f t="shared" si="29"/>
        <v>0.15</v>
      </c>
      <c r="K177" s="185" t="str">
        <f t="shared" si="25"/>
        <v/>
      </c>
    </row>
    <row r="178" spans="2:11" x14ac:dyDescent="0.25">
      <c r="B178" s="183">
        <f t="shared" si="26"/>
        <v>33660</v>
      </c>
      <c r="C178" s="183">
        <f t="shared" si="20"/>
        <v>43660</v>
      </c>
      <c r="D178" s="183">
        <f t="shared" si="21"/>
        <v>38660</v>
      </c>
      <c r="E178" s="183">
        <f t="shared" si="22"/>
        <v>3330</v>
      </c>
      <c r="F178" s="183">
        <f t="shared" si="23"/>
        <v>0</v>
      </c>
      <c r="G178" s="183">
        <f t="shared" si="27"/>
        <v>3330</v>
      </c>
      <c r="H178" s="183">
        <f t="shared" si="28"/>
        <v>12590</v>
      </c>
      <c r="I178" s="183">
        <f t="shared" si="24"/>
        <v>1259</v>
      </c>
      <c r="J178" s="184">
        <f t="shared" si="29"/>
        <v>0.15</v>
      </c>
      <c r="K178" s="185" t="str">
        <f t="shared" si="25"/>
        <v/>
      </c>
    </row>
    <row r="179" spans="2:11" x14ac:dyDescent="0.25">
      <c r="B179" s="183">
        <f t="shared" si="26"/>
        <v>33880</v>
      </c>
      <c r="C179" s="183">
        <f t="shared" si="20"/>
        <v>43880</v>
      </c>
      <c r="D179" s="183">
        <f t="shared" si="21"/>
        <v>38880</v>
      </c>
      <c r="E179" s="183">
        <f t="shared" si="22"/>
        <v>3440</v>
      </c>
      <c r="F179" s="183">
        <f t="shared" si="23"/>
        <v>0</v>
      </c>
      <c r="G179" s="183">
        <f t="shared" si="27"/>
        <v>3440</v>
      </c>
      <c r="H179" s="183">
        <f t="shared" si="28"/>
        <v>12920</v>
      </c>
      <c r="I179" s="183">
        <f t="shared" si="24"/>
        <v>1292</v>
      </c>
      <c r="J179" s="184">
        <f t="shared" si="29"/>
        <v>0.15</v>
      </c>
      <c r="K179" s="185" t="str">
        <f t="shared" si="25"/>
        <v/>
      </c>
    </row>
    <row r="180" spans="2:11" x14ac:dyDescent="0.25">
      <c r="B180" s="183">
        <f t="shared" si="26"/>
        <v>34100</v>
      </c>
      <c r="C180" s="183">
        <f t="shared" si="20"/>
        <v>44100</v>
      </c>
      <c r="D180" s="183">
        <f t="shared" si="21"/>
        <v>39100</v>
      </c>
      <c r="E180" s="183">
        <f t="shared" si="22"/>
        <v>3550</v>
      </c>
      <c r="F180" s="183">
        <f t="shared" si="23"/>
        <v>0</v>
      </c>
      <c r="G180" s="183">
        <f t="shared" si="27"/>
        <v>3550</v>
      </c>
      <c r="H180" s="183">
        <f t="shared" si="28"/>
        <v>13250</v>
      </c>
      <c r="I180" s="183">
        <f t="shared" si="24"/>
        <v>1325</v>
      </c>
      <c r="J180" s="184">
        <f t="shared" si="29"/>
        <v>0.15</v>
      </c>
      <c r="K180" s="185" t="str">
        <f t="shared" si="25"/>
        <v/>
      </c>
    </row>
    <row r="181" spans="2:11" x14ac:dyDescent="0.25">
      <c r="B181" s="183">
        <f t="shared" si="26"/>
        <v>34320</v>
      </c>
      <c r="C181" s="183">
        <f t="shared" si="20"/>
        <v>44320</v>
      </c>
      <c r="D181" s="183">
        <f t="shared" si="21"/>
        <v>39320</v>
      </c>
      <c r="E181" s="183">
        <f t="shared" si="22"/>
        <v>3660</v>
      </c>
      <c r="F181" s="183">
        <f t="shared" si="23"/>
        <v>0</v>
      </c>
      <c r="G181" s="183">
        <f t="shared" si="27"/>
        <v>3660</v>
      </c>
      <c r="H181" s="183">
        <f t="shared" si="28"/>
        <v>13580</v>
      </c>
      <c r="I181" s="183">
        <f t="shared" si="24"/>
        <v>1358</v>
      </c>
      <c r="J181" s="184">
        <f t="shared" si="29"/>
        <v>0.15</v>
      </c>
      <c r="K181" s="185" t="str">
        <f t="shared" si="25"/>
        <v/>
      </c>
    </row>
    <row r="182" spans="2:11" x14ac:dyDescent="0.25">
      <c r="B182" s="183">
        <f t="shared" si="26"/>
        <v>34540</v>
      </c>
      <c r="C182" s="183">
        <f t="shared" si="20"/>
        <v>44540</v>
      </c>
      <c r="D182" s="183">
        <f t="shared" si="21"/>
        <v>39540</v>
      </c>
      <c r="E182" s="183">
        <f t="shared" si="22"/>
        <v>3770</v>
      </c>
      <c r="F182" s="183">
        <f t="shared" si="23"/>
        <v>0</v>
      </c>
      <c r="G182" s="183">
        <f t="shared" si="27"/>
        <v>3770</v>
      </c>
      <c r="H182" s="183">
        <f t="shared" si="28"/>
        <v>13910</v>
      </c>
      <c r="I182" s="183">
        <f t="shared" si="24"/>
        <v>1391</v>
      </c>
      <c r="J182" s="184">
        <f t="shared" si="29"/>
        <v>0.15</v>
      </c>
      <c r="K182" s="185" t="str">
        <f t="shared" si="25"/>
        <v/>
      </c>
    </row>
    <row r="183" spans="2:11" x14ac:dyDescent="0.25">
      <c r="B183" s="183">
        <f t="shared" si="26"/>
        <v>34760</v>
      </c>
      <c r="C183" s="183">
        <f t="shared" si="20"/>
        <v>44760</v>
      </c>
      <c r="D183" s="183">
        <f t="shared" si="21"/>
        <v>39760</v>
      </c>
      <c r="E183" s="183">
        <f t="shared" si="22"/>
        <v>3880</v>
      </c>
      <c r="F183" s="183">
        <f t="shared" si="23"/>
        <v>0</v>
      </c>
      <c r="G183" s="183">
        <f t="shared" si="27"/>
        <v>3880</v>
      </c>
      <c r="H183" s="183">
        <f t="shared" si="28"/>
        <v>14240</v>
      </c>
      <c r="I183" s="183">
        <f t="shared" si="24"/>
        <v>1424</v>
      </c>
      <c r="J183" s="184">
        <f t="shared" si="29"/>
        <v>0.15</v>
      </c>
      <c r="K183" s="185" t="str">
        <f t="shared" si="25"/>
        <v/>
      </c>
    </row>
    <row r="184" spans="2:11" x14ac:dyDescent="0.25">
      <c r="B184" s="183">
        <f t="shared" si="26"/>
        <v>34980</v>
      </c>
      <c r="C184" s="183">
        <f t="shared" si="20"/>
        <v>44980</v>
      </c>
      <c r="D184" s="183">
        <f t="shared" si="21"/>
        <v>39980</v>
      </c>
      <c r="E184" s="183">
        <f t="shared" si="22"/>
        <v>3990</v>
      </c>
      <c r="F184" s="183">
        <f t="shared" si="23"/>
        <v>0</v>
      </c>
      <c r="G184" s="183">
        <f t="shared" si="27"/>
        <v>3990</v>
      </c>
      <c r="H184" s="183">
        <f t="shared" si="28"/>
        <v>14570</v>
      </c>
      <c r="I184" s="183">
        <f t="shared" si="24"/>
        <v>1457</v>
      </c>
      <c r="J184" s="184">
        <f t="shared" si="29"/>
        <v>0.15</v>
      </c>
      <c r="K184" s="185">
        <f t="shared" si="25"/>
        <v>1457</v>
      </c>
    </row>
    <row r="185" spans="2:11" x14ac:dyDescent="0.25">
      <c r="B185" s="183">
        <f t="shared" si="26"/>
        <v>35200</v>
      </c>
      <c r="C185" s="183">
        <f t="shared" si="20"/>
        <v>45200</v>
      </c>
      <c r="D185" s="183">
        <f t="shared" si="21"/>
        <v>40200</v>
      </c>
      <c r="E185" s="183">
        <f t="shared" si="22"/>
        <v>4100</v>
      </c>
      <c r="F185" s="183">
        <f t="shared" si="23"/>
        <v>0</v>
      </c>
      <c r="G185" s="183">
        <f t="shared" si="27"/>
        <v>4100</v>
      </c>
      <c r="H185" s="183">
        <f t="shared" si="28"/>
        <v>14900</v>
      </c>
      <c r="I185" s="183">
        <f t="shared" si="24"/>
        <v>1490</v>
      </c>
      <c r="J185" s="184">
        <f t="shared" si="29"/>
        <v>0.15</v>
      </c>
      <c r="K185" s="185" t="str">
        <f t="shared" si="25"/>
        <v/>
      </c>
    </row>
    <row r="186" spans="2:11" x14ac:dyDescent="0.25">
      <c r="B186" s="183">
        <f t="shared" si="26"/>
        <v>35420</v>
      </c>
      <c r="C186" s="183">
        <f t="shared" si="20"/>
        <v>45420</v>
      </c>
      <c r="D186" s="183">
        <f t="shared" si="21"/>
        <v>40420</v>
      </c>
      <c r="E186" s="183">
        <f t="shared" si="22"/>
        <v>4210</v>
      </c>
      <c r="F186" s="183">
        <f t="shared" si="23"/>
        <v>0</v>
      </c>
      <c r="G186" s="183">
        <f t="shared" si="27"/>
        <v>4210</v>
      </c>
      <c r="H186" s="183">
        <f t="shared" si="28"/>
        <v>15230</v>
      </c>
      <c r="I186" s="183">
        <f t="shared" si="24"/>
        <v>1523</v>
      </c>
      <c r="J186" s="184">
        <f t="shared" si="29"/>
        <v>0.15</v>
      </c>
      <c r="K186" s="185" t="str">
        <f t="shared" si="25"/>
        <v/>
      </c>
    </row>
    <row r="187" spans="2:11" x14ac:dyDescent="0.25">
      <c r="B187" s="183">
        <f t="shared" si="26"/>
        <v>35640</v>
      </c>
      <c r="C187" s="183">
        <f t="shared" si="20"/>
        <v>45640</v>
      </c>
      <c r="D187" s="183">
        <f t="shared" si="21"/>
        <v>40640</v>
      </c>
      <c r="E187" s="183">
        <f t="shared" si="22"/>
        <v>4320</v>
      </c>
      <c r="F187" s="183">
        <f t="shared" si="23"/>
        <v>0</v>
      </c>
      <c r="G187" s="183">
        <f t="shared" si="27"/>
        <v>4320</v>
      </c>
      <c r="H187" s="183">
        <f t="shared" si="28"/>
        <v>15560</v>
      </c>
      <c r="I187" s="183">
        <f t="shared" si="24"/>
        <v>1556</v>
      </c>
      <c r="J187" s="184">
        <f t="shared" si="29"/>
        <v>0.15</v>
      </c>
      <c r="K187" s="185" t="str">
        <f t="shared" si="25"/>
        <v/>
      </c>
    </row>
    <row r="188" spans="2:11" x14ac:dyDescent="0.25">
      <c r="B188" s="183">
        <f t="shared" si="26"/>
        <v>35860</v>
      </c>
      <c r="C188" s="183">
        <f t="shared" si="20"/>
        <v>45860</v>
      </c>
      <c r="D188" s="183">
        <f t="shared" si="21"/>
        <v>40860</v>
      </c>
      <c r="E188" s="183">
        <f t="shared" si="22"/>
        <v>4430</v>
      </c>
      <c r="F188" s="183">
        <f t="shared" si="23"/>
        <v>0</v>
      </c>
      <c r="G188" s="183">
        <f t="shared" si="27"/>
        <v>4430</v>
      </c>
      <c r="H188" s="183">
        <f t="shared" si="28"/>
        <v>15890</v>
      </c>
      <c r="I188" s="183">
        <f t="shared" si="24"/>
        <v>1589</v>
      </c>
      <c r="J188" s="184">
        <f t="shared" si="29"/>
        <v>0.15</v>
      </c>
      <c r="K188" s="185" t="str">
        <f t="shared" si="25"/>
        <v/>
      </c>
    </row>
    <row r="189" spans="2:11" x14ac:dyDescent="0.25">
      <c r="B189" s="183">
        <f t="shared" si="26"/>
        <v>36080</v>
      </c>
      <c r="C189" s="183">
        <f t="shared" si="20"/>
        <v>46080</v>
      </c>
      <c r="D189" s="183">
        <f t="shared" si="21"/>
        <v>41080</v>
      </c>
      <c r="E189" s="183">
        <f t="shared" si="22"/>
        <v>4540</v>
      </c>
      <c r="F189" s="183">
        <f t="shared" si="23"/>
        <v>0</v>
      </c>
      <c r="G189" s="183">
        <f t="shared" si="27"/>
        <v>4540</v>
      </c>
      <c r="H189" s="183">
        <f t="shared" si="28"/>
        <v>16220</v>
      </c>
      <c r="I189" s="183">
        <f t="shared" si="24"/>
        <v>1622</v>
      </c>
      <c r="J189" s="184">
        <f t="shared" si="29"/>
        <v>0.15</v>
      </c>
      <c r="K189" s="185" t="str">
        <f t="shared" si="25"/>
        <v/>
      </c>
    </row>
    <row r="190" spans="2:11" x14ac:dyDescent="0.25">
      <c r="B190" s="183">
        <f t="shared" si="26"/>
        <v>36300</v>
      </c>
      <c r="C190" s="183">
        <f t="shared" si="20"/>
        <v>46300</v>
      </c>
      <c r="D190" s="183">
        <f t="shared" si="21"/>
        <v>41300</v>
      </c>
      <c r="E190" s="183">
        <f t="shared" si="22"/>
        <v>4650</v>
      </c>
      <c r="F190" s="183">
        <f t="shared" si="23"/>
        <v>0</v>
      </c>
      <c r="G190" s="183">
        <f t="shared" si="27"/>
        <v>4650</v>
      </c>
      <c r="H190" s="183">
        <f t="shared" si="28"/>
        <v>16550</v>
      </c>
      <c r="I190" s="183">
        <f t="shared" si="24"/>
        <v>1655</v>
      </c>
      <c r="J190" s="184">
        <f t="shared" si="29"/>
        <v>0.15</v>
      </c>
      <c r="K190" s="185" t="str">
        <f t="shared" si="25"/>
        <v/>
      </c>
    </row>
    <row r="191" spans="2:11" x14ac:dyDescent="0.25">
      <c r="B191" s="183">
        <f t="shared" si="26"/>
        <v>36520</v>
      </c>
      <c r="C191" s="183">
        <f t="shared" si="20"/>
        <v>46520</v>
      </c>
      <c r="D191" s="183">
        <f t="shared" si="21"/>
        <v>41520</v>
      </c>
      <c r="E191" s="183">
        <f t="shared" si="22"/>
        <v>4760</v>
      </c>
      <c r="F191" s="183">
        <f t="shared" si="23"/>
        <v>0</v>
      </c>
      <c r="G191" s="183">
        <f t="shared" si="27"/>
        <v>4760</v>
      </c>
      <c r="H191" s="183">
        <f t="shared" si="28"/>
        <v>16880</v>
      </c>
      <c r="I191" s="183">
        <f t="shared" si="24"/>
        <v>1688</v>
      </c>
      <c r="J191" s="184">
        <f t="shared" si="29"/>
        <v>0.15</v>
      </c>
      <c r="K191" s="185" t="str">
        <f t="shared" si="25"/>
        <v/>
      </c>
    </row>
    <row r="192" spans="2:11" x14ac:dyDescent="0.25">
      <c r="B192" s="183">
        <f t="shared" si="26"/>
        <v>36740</v>
      </c>
      <c r="C192" s="183">
        <f t="shared" si="20"/>
        <v>46740</v>
      </c>
      <c r="D192" s="183">
        <f t="shared" si="21"/>
        <v>41740</v>
      </c>
      <c r="E192" s="183">
        <f t="shared" si="22"/>
        <v>4870</v>
      </c>
      <c r="F192" s="183">
        <f t="shared" si="23"/>
        <v>0</v>
      </c>
      <c r="G192" s="183">
        <f t="shared" si="27"/>
        <v>4870</v>
      </c>
      <c r="H192" s="183">
        <f t="shared" si="28"/>
        <v>17210</v>
      </c>
      <c r="I192" s="183">
        <f t="shared" si="24"/>
        <v>1721</v>
      </c>
      <c r="J192" s="184">
        <f t="shared" si="29"/>
        <v>0.15</v>
      </c>
      <c r="K192" s="185" t="str">
        <f t="shared" si="25"/>
        <v/>
      </c>
    </row>
    <row r="193" spans="2:11" x14ac:dyDescent="0.25">
      <c r="B193" s="183">
        <f t="shared" si="26"/>
        <v>36960</v>
      </c>
      <c r="C193" s="183">
        <f t="shared" si="20"/>
        <v>46960</v>
      </c>
      <c r="D193" s="183">
        <f t="shared" si="21"/>
        <v>41960</v>
      </c>
      <c r="E193" s="183">
        <f t="shared" si="22"/>
        <v>4980</v>
      </c>
      <c r="F193" s="183">
        <f t="shared" si="23"/>
        <v>0</v>
      </c>
      <c r="G193" s="183">
        <f t="shared" si="27"/>
        <v>4980</v>
      </c>
      <c r="H193" s="183">
        <f t="shared" si="28"/>
        <v>17540</v>
      </c>
      <c r="I193" s="183">
        <f t="shared" si="24"/>
        <v>1754</v>
      </c>
      <c r="J193" s="184">
        <f t="shared" si="29"/>
        <v>0.10909090909090909</v>
      </c>
      <c r="K193" s="185" t="str">
        <f t="shared" si="25"/>
        <v/>
      </c>
    </row>
    <row r="194" spans="2:11" x14ac:dyDescent="0.25">
      <c r="B194" s="183">
        <f t="shared" si="26"/>
        <v>37180</v>
      </c>
      <c r="C194" s="183">
        <f t="shared" si="20"/>
        <v>47180</v>
      </c>
      <c r="D194" s="183">
        <f t="shared" si="21"/>
        <v>42180</v>
      </c>
      <c r="E194" s="183">
        <f t="shared" si="22"/>
        <v>5000</v>
      </c>
      <c r="F194" s="183">
        <f t="shared" si="23"/>
        <v>0</v>
      </c>
      <c r="G194" s="183">
        <f t="shared" si="27"/>
        <v>5000</v>
      </c>
      <c r="H194" s="183">
        <f t="shared" si="28"/>
        <v>17780</v>
      </c>
      <c r="I194" s="183">
        <f t="shared" si="24"/>
        <v>1778</v>
      </c>
      <c r="J194" s="184">
        <f t="shared" si="29"/>
        <v>0.1</v>
      </c>
      <c r="K194" s="185" t="str">
        <f t="shared" si="25"/>
        <v/>
      </c>
    </row>
    <row r="195" spans="2:11" x14ac:dyDescent="0.25">
      <c r="B195" s="183">
        <f t="shared" si="26"/>
        <v>37400</v>
      </c>
      <c r="C195" s="183">
        <f t="shared" si="20"/>
        <v>47400</v>
      </c>
      <c r="D195" s="183">
        <f t="shared" si="21"/>
        <v>42400</v>
      </c>
      <c r="E195" s="183">
        <f t="shared" si="22"/>
        <v>5000</v>
      </c>
      <c r="F195" s="183">
        <f t="shared" si="23"/>
        <v>0</v>
      </c>
      <c r="G195" s="183">
        <f t="shared" si="27"/>
        <v>5000</v>
      </c>
      <c r="H195" s="183">
        <f t="shared" si="28"/>
        <v>18000</v>
      </c>
      <c r="I195" s="183">
        <f t="shared" si="24"/>
        <v>1800</v>
      </c>
      <c r="J195" s="184">
        <f t="shared" si="29"/>
        <v>0.1</v>
      </c>
      <c r="K195" s="185" t="str">
        <f t="shared" si="25"/>
        <v/>
      </c>
    </row>
    <row r="196" spans="2:11" x14ac:dyDescent="0.25">
      <c r="B196" s="183">
        <f t="shared" si="26"/>
        <v>37620</v>
      </c>
      <c r="C196" s="183">
        <f t="shared" si="20"/>
        <v>47620</v>
      </c>
      <c r="D196" s="183">
        <f t="shared" si="21"/>
        <v>42620</v>
      </c>
      <c r="E196" s="183">
        <f t="shared" si="22"/>
        <v>5000</v>
      </c>
      <c r="F196" s="183">
        <f t="shared" si="23"/>
        <v>0</v>
      </c>
      <c r="G196" s="183">
        <f t="shared" si="27"/>
        <v>5000</v>
      </c>
      <c r="H196" s="183">
        <f t="shared" si="28"/>
        <v>18220</v>
      </c>
      <c r="I196" s="183">
        <f t="shared" si="24"/>
        <v>1822</v>
      </c>
      <c r="J196" s="184">
        <f t="shared" si="29"/>
        <v>0.1</v>
      </c>
      <c r="K196" s="185" t="str">
        <f t="shared" si="25"/>
        <v/>
      </c>
    </row>
    <row r="197" spans="2:11" x14ac:dyDescent="0.25">
      <c r="B197" s="183">
        <f t="shared" si="26"/>
        <v>37840</v>
      </c>
      <c r="C197" s="183">
        <f t="shared" si="20"/>
        <v>47840</v>
      </c>
      <c r="D197" s="183">
        <f t="shared" si="21"/>
        <v>42840</v>
      </c>
      <c r="E197" s="183">
        <f t="shared" si="22"/>
        <v>5000</v>
      </c>
      <c r="F197" s="183">
        <f t="shared" si="23"/>
        <v>0</v>
      </c>
      <c r="G197" s="183">
        <f t="shared" si="27"/>
        <v>5000</v>
      </c>
      <c r="H197" s="183">
        <f t="shared" si="28"/>
        <v>18440</v>
      </c>
      <c r="I197" s="183">
        <f t="shared" si="24"/>
        <v>1844</v>
      </c>
      <c r="J197" s="184">
        <f t="shared" si="29"/>
        <v>0.1</v>
      </c>
      <c r="K197" s="185" t="str">
        <f t="shared" si="25"/>
        <v/>
      </c>
    </row>
    <row r="198" spans="2:11" x14ac:dyDescent="0.25">
      <c r="B198" s="183">
        <f t="shared" si="26"/>
        <v>38060</v>
      </c>
      <c r="C198" s="183">
        <f t="shared" si="20"/>
        <v>48060</v>
      </c>
      <c r="D198" s="183">
        <f t="shared" si="21"/>
        <v>43060</v>
      </c>
      <c r="E198" s="183">
        <f t="shared" si="22"/>
        <v>5000</v>
      </c>
      <c r="F198" s="183">
        <f t="shared" si="23"/>
        <v>0</v>
      </c>
      <c r="G198" s="183">
        <f t="shared" si="27"/>
        <v>5000</v>
      </c>
      <c r="H198" s="183">
        <f t="shared" si="28"/>
        <v>18660</v>
      </c>
      <c r="I198" s="183">
        <f t="shared" si="24"/>
        <v>1866</v>
      </c>
      <c r="J198" s="184">
        <f t="shared" si="29"/>
        <v>0.1</v>
      </c>
      <c r="K198" s="185" t="str">
        <f t="shared" si="25"/>
        <v/>
      </c>
    </row>
    <row r="199" spans="2:11" x14ac:dyDescent="0.25">
      <c r="B199" s="183">
        <f t="shared" si="26"/>
        <v>38280</v>
      </c>
      <c r="C199" s="183">
        <f t="shared" si="20"/>
        <v>48280</v>
      </c>
      <c r="D199" s="183">
        <f t="shared" si="21"/>
        <v>43280</v>
      </c>
      <c r="E199" s="183">
        <f t="shared" si="22"/>
        <v>5000</v>
      </c>
      <c r="F199" s="183">
        <f t="shared" si="23"/>
        <v>0</v>
      </c>
      <c r="G199" s="183">
        <f t="shared" si="27"/>
        <v>5000</v>
      </c>
      <c r="H199" s="183">
        <f t="shared" si="28"/>
        <v>18880</v>
      </c>
      <c r="I199" s="183">
        <f t="shared" si="24"/>
        <v>1888</v>
      </c>
      <c r="J199" s="184">
        <f t="shared" si="29"/>
        <v>0.1</v>
      </c>
      <c r="K199" s="185" t="str">
        <f t="shared" si="25"/>
        <v/>
      </c>
    </row>
    <row r="200" spans="2:11" x14ac:dyDescent="0.25">
      <c r="B200" s="183">
        <f t="shared" si="26"/>
        <v>38500</v>
      </c>
      <c r="C200" s="183">
        <f t="shared" si="20"/>
        <v>48500</v>
      </c>
      <c r="D200" s="183">
        <f t="shared" si="21"/>
        <v>43500</v>
      </c>
      <c r="E200" s="183">
        <f t="shared" si="22"/>
        <v>5000</v>
      </c>
      <c r="F200" s="183">
        <f t="shared" si="23"/>
        <v>0</v>
      </c>
      <c r="G200" s="183">
        <f t="shared" si="27"/>
        <v>5000</v>
      </c>
      <c r="H200" s="183">
        <f t="shared" si="28"/>
        <v>19100</v>
      </c>
      <c r="I200" s="183">
        <f t="shared" si="24"/>
        <v>1910</v>
      </c>
      <c r="J200" s="184">
        <f t="shared" si="29"/>
        <v>0.1</v>
      </c>
      <c r="K200" s="185" t="str">
        <f t="shared" si="25"/>
        <v/>
      </c>
    </row>
    <row r="201" spans="2:11" x14ac:dyDescent="0.25">
      <c r="B201" s="183">
        <f t="shared" si="26"/>
        <v>38720</v>
      </c>
      <c r="C201" s="183">
        <f t="shared" si="20"/>
        <v>48720</v>
      </c>
      <c r="D201" s="183">
        <f t="shared" si="21"/>
        <v>43720</v>
      </c>
      <c r="E201" s="183">
        <f t="shared" si="22"/>
        <v>5000</v>
      </c>
      <c r="F201" s="183">
        <f t="shared" si="23"/>
        <v>0</v>
      </c>
      <c r="G201" s="183">
        <f t="shared" si="27"/>
        <v>5000</v>
      </c>
      <c r="H201" s="183">
        <f t="shared" si="28"/>
        <v>19320</v>
      </c>
      <c r="I201" s="183">
        <f t="shared" si="24"/>
        <v>1932</v>
      </c>
      <c r="J201" s="184">
        <f t="shared" si="29"/>
        <v>0.11272727272727252</v>
      </c>
      <c r="K201" s="185" t="str">
        <f t="shared" si="25"/>
        <v/>
      </c>
    </row>
    <row r="202" spans="2:11" x14ac:dyDescent="0.25">
      <c r="B202" s="183">
        <f t="shared" si="26"/>
        <v>38940</v>
      </c>
      <c r="C202" s="183">
        <f t="shared" si="20"/>
        <v>48940</v>
      </c>
      <c r="D202" s="183">
        <f t="shared" si="21"/>
        <v>43940</v>
      </c>
      <c r="E202" s="183">
        <f t="shared" si="22"/>
        <v>5000</v>
      </c>
      <c r="F202" s="183">
        <f t="shared" si="23"/>
        <v>0</v>
      </c>
      <c r="G202" s="183">
        <f t="shared" si="27"/>
        <v>5000</v>
      </c>
      <c r="H202" s="183">
        <f t="shared" si="28"/>
        <v>19540</v>
      </c>
      <c r="I202" s="183">
        <f t="shared" si="24"/>
        <v>1956.8</v>
      </c>
      <c r="J202" s="184">
        <f t="shared" si="29"/>
        <v>0.19418181818181832</v>
      </c>
      <c r="K202" s="185" t="str">
        <f t="shared" si="25"/>
        <v/>
      </c>
    </row>
    <row r="203" spans="2:11" x14ac:dyDescent="0.25">
      <c r="B203" s="183">
        <f t="shared" si="26"/>
        <v>39160</v>
      </c>
      <c r="C203" s="183">
        <f t="shared" si="20"/>
        <v>49160</v>
      </c>
      <c r="D203" s="183">
        <f t="shared" si="21"/>
        <v>44160</v>
      </c>
      <c r="E203" s="183">
        <f t="shared" si="22"/>
        <v>5000</v>
      </c>
      <c r="F203" s="183">
        <f t="shared" si="23"/>
        <v>136</v>
      </c>
      <c r="G203" s="183">
        <f t="shared" si="27"/>
        <v>5136</v>
      </c>
      <c r="H203" s="183">
        <f t="shared" si="28"/>
        <v>19896</v>
      </c>
      <c r="I203" s="183">
        <f t="shared" si="24"/>
        <v>1999.52</v>
      </c>
      <c r="J203" s="184">
        <f t="shared" si="29"/>
        <v>0.22200000000000067</v>
      </c>
      <c r="K203" s="185" t="str">
        <f t="shared" si="25"/>
        <v/>
      </c>
    </row>
    <row r="204" spans="2:11" x14ac:dyDescent="0.25">
      <c r="B204" s="183">
        <f t="shared" si="26"/>
        <v>39380</v>
      </c>
      <c r="C204" s="183">
        <f t="shared" si="20"/>
        <v>49380</v>
      </c>
      <c r="D204" s="183">
        <f t="shared" si="21"/>
        <v>44380</v>
      </c>
      <c r="E204" s="183">
        <f t="shared" si="22"/>
        <v>5000</v>
      </c>
      <c r="F204" s="183">
        <f t="shared" si="23"/>
        <v>323</v>
      </c>
      <c r="G204" s="183">
        <f t="shared" si="27"/>
        <v>5323</v>
      </c>
      <c r="H204" s="183">
        <f t="shared" si="28"/>
        <v>20303</v>
      </c>
      <c r="I204" s="183">
        <f t="shared" si="24"/>
        <v>2048.36</v>
      </c>
      <c r="J204" s="184">
        <f t="shared" si="29"/>
        <v>0.22199999999999859</v>
      </c>
      <c r="K204" s="185" t="str">
        <f t="shared" si="25"/>
        <v/>
      </c>
    </row>
    <row r="205" spans="2:11" x14ac:dyDescent="0.25">
      <c r="B205" s="183">
        <f t="shared" si="26"/>
        <v>39600</v>
      </c>
      <c r="C205" s="183">
        <f t="shared" si="20"/>
        <v>49600</v>
      </c>
      <c r="D205" s="183">
        <f t="shared" si="21"/>
        <v>44600</v>
      </c>
      <c r="E205" s="183">
        <f t="shared" si="22"/>
        <v>5000</v>
      </c>
      <c r="F205" s="183">
        <f t="shared" si="23"/>
        <v>510</v>
      </c>
      <c r="G205" s="183">
        <f t="shared" si="27"/>
        <v>5510</v>
      </c>
      <c r="H205" s="183">
        <f t="shared" si="28"/>
        <v>20710</v>
      </c>
      <c r="I205" s="183">
        <f t="shared" si="24"/>
        <v>2097.1999999999998</v>
      </c>
      <c r="J205" s="184">
        <f t="shared" si="29"/>
        <v>0.22200000000000067</v>
      </c>
      <c r="K205" s="185" t="str">
        <f t="shared" si="25"/>
        <v/>
      </c>
    </row>
    <row r="206" spans="2:11" x14ac:dyDescent="0.25">
      <c r="B206" s="183">
        <f t="shared" si="26"/>
        <v>39820</v>
      </c>
      <c r="C206" s="183">
        <f t="shared" si="20"/>
        <v>49820</v>
      </c>
      <c r="D206" s="183">
        <f t="shared" si="21"/>
        <v>44820</v>
      </c>
      <c r="E206" s="183">
        <f t="shared" si="22"/>
        <v>5000</v>
      </c>
      <c r="F206" s="183">
        <f t="shared" si="23"/>
        <v>697</v>
      </c>
      <c r="G206" s="183">
        <f t="shared" si="27"/>
        <v>5697</v>
      </c>
      <c r="H206" s="183">
        <f t="shared" si="28"/>
        <v>21117</v>
      </c>
      <c r="I206" s="183">
        <f t="shared" si="24"/>
        <v>2146.04</v>
      </c>
      <c r="J206" s="184">
        <f t="shared" si="29"/>
        <v>0.22200000000000067</v>
      </c>
      <c r="K206" s="185" t="str">
        <f t="shared" si="25"/>
        <v/>
      </c>
    </row>
    <row r="207" spans="2:11" x14ac:dyDescent="0.25">
      <c r="B207" s="183">
        <f t="shared" si="26"/>
        <v>40040</v>
      </c>
      <c r="C207" s="183">
        <f t="shared" si="20"/>
        <v>50040</v>
      </c>
      <c r="D207" s="183">
        <f t="shared" si="21"/>
        <v>45040</v>
      </c>
      <c r="E207" s="183">
        <f t="shared" si="22"/>
        <v>5000</v>
      </c>
      <c r="F207" s="183">
        <f t="shared" si="23"/>
        <v>884</v>
      </c>
      <c r="G207" s="183">
        <f t="shared" si="27"/>
        <v>5884</v>
      </c>
      <c r="H207" s="183">
        <f t="shared" si="28"/>
        <v>21524</v>
      </c>
      <c r="I207" s="183">
        <f t="shared" si="24"/>
        <v>2194.88</v>
      </c>
      <c r="J207" s="184">
        <f t="shared" si="29"/>
        <v>0.22199999999999859</v>
      </c>
      <c r="K207" s="185" t="str">
        <f t="shared" si="25"/>
        <v/>
      </c>
    </row>
    <row r="208" spans="2:11" x14ac:dyDescent="0.25">
      <c r="B208" s="183">
        <f t="shared" si="26"/>
        <v>40260</v>
      </c>
      <c r="C208" s="183">
        <f t="shared" si="20"/>
        <v>50260</v>
      </c>
      <c r="D208" s="183">
        <f t="shared" si="21"/>
        <v>45260</v>
      </c>
      <c r="E208" s="183">
        <f t="shared" si="22"/>
        <v>5000</v>
      </c>
      <c r="F208" s="183">
        <f t="shared" si="23"/>
        <v>1071</v>
      </c>
      <c r="G208" s="183">
        <f t="shared" si="27"/>
        <v>6071</v>
      </c>
      <c r="H208" s="183">
        <f t="shared" si="28"/>
        <v>21931</v>
      </c>
      <c r="I208" s="183">
        <f t="shared" si="24"/>
        <v>2243.7199999999998</v>
      </c>
      <c r="J208" s="184">
        <f t="shared" si="29"/>
        <v>0.22200000000000067</v>
      </c>
      <c r="K208" s="185" t="str">
        <f t="shared" si="25"/>
        <v/>
      </c>
    </row>
    <row r="209" spans="2:11" x14ac:dyDescent="0.25">
      <c r="B209" s="183">
        <f t="shared" si="26"/>
        <v>40480</v>
      </c>
      <c r="C209" s="183">
        <f t="shared" si="20"/>
        <v>50480</v>
      </c>
      <c r="D209" s="183">
        <f t="shared" si="21"/>
        <v>45480</v>
      </c>
      <c r="E209" s="183">
        <f t="shared" si="22"/>
        <v>5000</v>
      </c>
      <c r="F209" s="183">
        <f t="shared" si="23"/>
        <v>1258</v>
      </c>
      <c r="G209" s="183">
        <f t="shared" si="27"/>
        <v>6258</v>
      </c>
      <c r="H209" s="183">
        <f t="shared" si="28"/>
        <v>22338</v>
      </c>
      <c r="I209" s="183">
        <f t="shared" si="24"/>
        <v>2292.56</v>
      </c>
      <c r="J209" s="184">
        <f t="shared" si="29"/>
        <v>0.22200000000000067</v>
      </c>
      <c r="K209" s="185" t="str">
        <f t="shared" si="25"/>
        <v/>
      </c>
    </row>
    <row r="210" spans="2:11" x14ac:dyDescent="0.25">
      <c r="B210" s="183">
        <f t="shared" si="26"/>
        <v>40700</v>
      </c>
      <c r="C210" s="183">
        <f t="shared" si="20"/>
        <v>50700</v>
      </c>
      <c r="D210" s="183">
        <f t="shared" si="21"/>
        <v>45700</v>
      </c>
      <c r="E210" s="183">
        <f t="shared" si="22"/>
        <v>5000</v>
      </c>
      <c r="F210" s="183">
        <f t="shared" si="23"/>
        <v>1445</v>
      </c>
      <c r="G210" s="183">
        <f t="shared" si="27"/>
        <v>6445</v>
      </c>
      <c r="H210" s="183">
        <f t="shared" si="28"/>
        <v>22745</v>
      </c>
      <c r="I210" s="183">
        <f t="shared" si="24"/>
        <v>2341.4</v>
      </c>
      <c r="J210" s="184">
        <f t="shared" si="29"/>
        <v>0.22199999999999859</v>
      </c>
      <c r="K210" s="185" t="str">
        <f t="shared" si="25"/>
        <v/>
      </c>
    </row>
    <row r="211" spans="2:11" x14ac:dyDescent="0.25">
      <c r="B211" s="183">
        <f t="shared" si="26"/>
        <v>40920</v>
      </c>
      <c r="C211" s="183">
        <f t="shared" si="20"/>
        <v>50920</v>
      </c>
      <c r="D211" s="183">
        <f t="shared" si="21"/>
        <v>45920</v>
      </c>
      <c r="E211" s="183">
        <f t="shared" si="22"/>
        <v>5000</v>
      </c>
      <c r="F211" s="183">
        <f t="shared" si="23"/>
        <v>1632</v>
      </c>
      <c r="G211" s="183">
        <f t="shared" si="27"/>
        <v>6632</v>
      </c>
      <c r="H211" s="183">
        <f t="shared" si="28"/>
        <v>23152</v>
      </c>
      <c r="I211" s="183">
        <f t="shared" si="24"/>
        <v>2390.2399999999998</v>
      </c>
      <c r="J211" s="184">
        <f t="shared" si="29"/>
        <v>0.22200000000000067</v>
      </c>
      <c r="K211" s="185" t="str">
        <f t="shared" si="25"/>
        <v/>
      </c>
    </row>
    <row r="212" spans="2:11" x14ac:dyDescent="0.25">
      <c r="B212" s="183">
        <f t="shared" si="26"/>
        <v>41140</v>
      </c>
      <c r="C212" s="183">
        <f t="shared" si="20"/>
        <v>51140</v>
      </c>
      <c r="D212" s="183">
        <f t="shared" si="21"/>
        <v>46140</v>
      </c>
      <c r="E212" s="183">
        <f t="shared" si="22"/>
        <v>5000</v>
      </c>
      <c r="F212" s="183">
        <f t="shared" si="23"/>
        <v>1819</v>
      </c>
      <c r="G212" s="183">
        <f t="shared" si="27"/>
        <v>6819</v>
      </c>
      <c r="H212" s="183">
        <f t="shared" si="28"/>
        <v>23559</v>
      </c>
      <c r="I212" s="183">
        <f t="shared" si="24"/>
        <v>2439.08</v>
      </c>
      <c r="J212" s="184">
        <f t="shared" si="29"/>
        <v>0.22200000000000067</v>
      </c>
      <c r="K212" s="185" t="str">
        <f t="shared" si="25"/>
        <v/>
      </c>
    </row>
    <row r="213" spans="2:11" x14ac:dyDescent="0.25">
      <c r="B213" s="183">
        <f t="shared" si="26"/>
        <v>41360</v>
      </c>
      <c r="C213" s="183">
        <f t="shared" si="20"/>
        <v>51360</v>
      </c>
      <c r="D213" s="183">
        <f t="shared" si="21"/>
        <v>46360</v>
      </c>
      <c r="E213" s="183">
        <f t="shared" si="22"/>
        <v>5000</v>
      </c>
      <c r="F213" s="183">
        <f t="shared" si="23"/>
        <v>2006</v>
      </c>
      <c r="G213" s="183">
        <f t="shared" si="27"/>
        <v>7006</v>
      </c>
      <c r="H213" s="183">
        <f t="shared" si="28"/>
        <v>23966</v>
      </c>
      <c r="I213" s="183">
        <f t="shared" si="24"/>
        <v>2487.92</v>
      </c>
      <c r="J213" s="184">
        <f t="shared" si="29"/>
        <v>0.22200000000000067</v>
      </c>
      <c r="K213" s="185" t="str">
        <f t="shared" si="25"/>
        <v/>
      </c>
    </row>
    <row r="214" spans="2:11" x14ac:dyDescent="0.25">
      <c r="B214" s="183">
        <f t="shared" si="26"/>
        <v>41580</v>
      </c>
      <c r="C214" s="183">
        <f t="shared" si="20"/>
        <v>51580</v>
      </c>
      <c r="D214" s="183">
        <f t="shared" si="21"/>
        <v>46580</v>
      </c>
      <c r="E214" s="183">
        <f t="shared" si="22"/>
        <v>5000</v>
      </c>
      <c r="F214" s="183">
        <f t="shared" si="23"/>
        <v>2193</v>
      </c>
      <c r="G214" s="183">
        <f t="shared" si="27"/>
        <v>7193</v>
      </c>
      <c r="H214" s="183">
        <f t="shared" si="28"/>
        <v>24373</v>
      </c>
      <c r="I214" s="183">
        <f t="shared" si="24"/>
        <v>2536.7600000000002</v>
      </c>
      <c r="J214" s="184">
        <f t="shared" si="29"/>
        <v>0.22199999999999859</v>
      </c>
      <c r="K214" s="185" t="str">
        <f t="shared" si="25"/>
        <v/>
      </c>
    </row>
    <row r="215" spans="2:11" x14ac:dyDescent="0.25">
      <c r="B215" s="183">
        <f t="shared" si="26"/>
        <v>41800</v>
      </c>
      <c r="C215" s="183">
        <f t="shared" si="20"/>
        <v>51800</v>
      </c>
      <c r="D215" s="183">
        <f t="shared" si="21"/>
        <v>46800</v>
      </c>
      <c r="E215" s="183">
        <f t="shared" si="22"/>
        <v>5000</v>
      </c>
      <c r="F215" s="183">
        <f t="shared" si="23"/>
        <v>2380</v>
      </c>
      <c r="G215" s="183">
        <f t="shared" si="27"/>
        <v>7380</v>
      </c>
      <c r="H215" s="183">
        <f t="shared" si="28"/>
        <v>24780</v>
      </c>
      <c r="I215" s="183">
        <f t="shared" si="24"/>
        <v>2585.6</v>
      </c>
      <c r="J215" s="184">
        <f t="shared" si="29"/>
        <v>0.22200000000000067</v>
      </c>
      <c r="K215" s="185" t="str">
        <f t="shared" si="25"/>
        <v/>
      </c>
    </row>
    <row r="216" spans="2:11" x14ac:dyDescent="0.25">
      <c r="B216" s="183">
        <f t="shared" si="26"/>
        <v>42020</v>
      </c>
      <c r="C216" s="183">
        <f t="shared" si="20"/>
        <v>52020</v>
      </c>
      <c r="D216" s="183">
        <f t="shared" si="21"/>
        <v>47020</v>
      </c>
      <c r="E216" s="183">
        <f t="shared" si="22"/>
        <v>5000</v>
      </c>
      <c r="F216" s="183">
        <f t="shared" si="23"/>
        <v>2567</v>
      </c>
      <c r="G216" s="183">
        <f t="shared" si="27"/>
        <v>7567</v>
      </c>
      <c r="H216" s="183">
        <f t="shared" si="28"/>
        <v>25187</v>
      </c>
      <c r="I216" s="183">
        <f t="shared" si="24"/>
        <v>2634.44</v>
      </c>
      <c r="J216" s="184">
        <f t="shared" si="29"/>
        <v>0.22199999999999859</v>
      </c>
      <c r="K216" s="185" t="str">
        <f t="shared" si="25"/>
        <v/>
      </c>
    </row>
    <row r="217" spans="2:11" x14ac:dyDescent="0.25">
      <c r="B217" s="183">
        <f t="shared" si="26"/>
        <v>42240</v>
      </c>
      <c r="C217" s="183">
        <f t="shared" ref="C217:C280" si="30">B217+B$20</f>
        <v>52240</v>
      </c>
      <c r="D217" s="183">
        <f t="shared" ref="D217:D280" si="31">B$20/2+B217</f>
        <v>47240</v>
      </c>
      <c r="E217" s="183">
        <f t="shared" ref="E217:E280" si="32">MIN(50%*B$20,MAX(0,50%*MIN(Q$15-Q$14,D217-Q$14)))</f>
        <v>5000</v>
      </c>
      <c r="F217" s="183">
        <f t="shared" ref="F217:F280" si="33">MIN(85%*B$20-E217,85%*MAX(0,D217-Q$15))</f>
        <v>2754</v>
      </c>
      <c r="G217" s="183">
        <f t="shared" si="27"/>
        <v>7754</v>
      </c>
      <c r="H217" s="183">
        <f t="shared" si="28"/>
        <v>25594</v>
      </c>
      <c r="I217" s="183">
        <f t="shared" ref="I217:I280" si="34">IF(H217&gt;P$10,(H217-P$10)*O$10+Q$10,IF(H217&gt;P$9,(H217-P$9)*O$9+Q$9,IF(H217&gt;P$8,(H217-P$8)*O$8+Q$8,IF(H217&gt;P$7,(H217-P$7)*O$7+Q$7,IF(H217&gt;P$6,(H217-P$6)*O$6+Q$6,IF(H217&gt;P$5,(H217-P$5)*O$5+Q$5,(H217-P$4)*O$4+Q$4))))))</f>
        <v>2683.2799999999997</v>
      </c>
      <c r="J217" s="184">
        <f t="shared" si="29"/>
        <v>0.22200000000000067</v>
      </c>
      <c r="K217" s="185" t="str">
        <f t="shared" ref="K217:K280" si="35">IF(C217=$O$20,I217,"")</f>
        <v/>
      </c>
    </row>
    <row r="218" spans="2:11" x14ac:dyDescent="0.25">
      <c r="B218" s="183">
        <f t="shared" ref="B218:B281" si="36">B217+L$20</f>
        <v>42460</v>
      </c>
      <c r="C218" s="183">
        <f t="shared" si="30"/>
        <v>52460</v>
      </c>
      <c r="D218" s="183">
        <f t="shared" si="31"/>
        <v>47460</v>
      </c>
      <c r="E218" s="183">
        <f t="shared" si="32"/>
        <v>5000</v>
      </c>
      <c r="F218" s="183">
        <f t="shared" si="33"/>
        <v>2941</v>
      </c>
      <c r="G218" s="183">
        <f t="shared" ref="G218:G281" si="37">E218+F218</f>
        <v>7941</v>
      </c>
      <c r="H218" s="183">
        <f t="shared" ref="H218:H281" si="38">MAX(0,B218+G218-E$20-F$20)</f>
        <v>26001</v>
      </c>
      <c r="I218" s="183">
        <f t="shared" si="34"/>
        <v>2732.12</v>
      </c>
      <c r="J218" s="184">
        <f t="shared" ref="J218:J281" si="39">(I219-I218)/L$20</f>
        <v>0.22200000000000067</v>
      </c>
      <c r="K218" s="185" t="str">
        <f t="shared" si="35"/>
        <v/>
      </c>
    </row>
    <row r="219" spans="2:11" x14ac:dyDescent="0.25">
      <c r="B219" s="183">
        <f t="shared" si="36"/>
        <v>42680</v>
      </c>
      <c r="C219" s="183">
        <f t="shared" si="30"/>
        <v>52680</v>
      </c>
      <c r="D219" s="183">
        <f t="shared" si="31"/>
        <v>47680</v>
      </c>
      <c r="E219" s="183">
        <f t="shared" si="32"/>
        <v>5000</v>
      </c>
      <c r="F219" s="183">
        <f t="shared" si="33"/>
        <v>3128</v>
      </c>
      <c r="G219" s="183">
        <f t="shared" si="37"/>
        <v>8128</v>
      </c>
      <c r="H219" s="183">
        <f t="shared" si="38"/>
        <v>26408</v>
      </c>
      <c r="I219" s="183">
        <f t="shared" si="34"/>
        <v>2780.96</v>
      </c>
      <c r="J219" s="184">
        <f t="shared" si="39"/>
        <v>0.22200000000000067</v>
      </c>
      <c r="K219" s="185" t="str">
        <f t="shared" si="35"/>
        <v/>
      </c>
    </row>
    <row r="220" spans="2:11" x14ac:dyDescent="0.25">
      <c r="B220" s="183">
        <f t="shared" si="36"/>
        <v>42900</v>
      </c>
      <c r="C220" s="183">
        <f t="shared" si="30"/>
        <v>52900</v>
      </c>
      <c r="D220" s="183">
        <f t="shared" si="31"/>
        <v>47900</v>
      </c>
      <c r="E220" s="183">
        <f t="shared" si="32"/>
        <v>5000</v>
      </c>
      <c r="F220" s="183">
        <f t="shared" si="33"/>
        <v>3315</v>
      </c>
      <c r="G220" s="183">
        <f t="shared" si="37"/>
        <v>8315</v>
      </c>
      <c r="H220" s="183">
        <f t="shared" si="38"/>
        <v>26815</v>
      </c>
      <c r="I220" s="183">
        <f t="shared" si="34"/>
        <v>2829.8</v>
      </c>
      <c r="J220" s="184">
        <f t="shared" si="39"/>
        <v>0.2209090909090905</v>
      </c>
      <c r="K220" s="185" t="str">
        <f t="shared" si="35"/>
        <v/>
      </c>
    </row>
    <row r="221" spans="2:11" x14ac:dyDescent="0.25">
      <c r="B221" s="183">
        <f t="shared" si="36"/>
        <v>43120</v>
      </c>
      <c r="C221" s="183">
        <f t="shared" si="30"/>
        <v>53120</v>
      </c>
      <c r="D221" s="183">
        <f t="shared" si="31"/>
        <v>48120</v>
      </c>
      <c r="E221" s="183">
        <f t="shared" si="32"/>
        <v>5000</v>
      </c>
      <c r="F221" s="183">
        <f t="shared" si="33"/>
        <v>3500</v>
      </c>
      <c r="G221" s="183">
        <f t="shared" si="37"/>
        <v>8500</v>
      </c>
      <c r="H221" s="183">
        <f t="shared" si="38"/>
        <v>27220</v>
      </c>
      <c r="I221" s="183">
        <f t="shared" si="34"/>
        <v>2878.4</v>
      </c>
      <c r="J221" s="184">
        <f t="shared" si="39"/>
        <v>0.12000000000000041</v>
      </c>
      <c r="K221" s="185" t="str">
        <f t="shared" si="35"/>
        <v/>
      </c>
    </row>
    <row r="222" spans="2:11" x14ac:dyDescent="0.25">
      <c r="B222" s="183">
        <f t="shared" si="36"/>
        <v>43340</v>
      </c>
      <c r="C222" s="183">
        <f t="shared" si="30"/>
        <v>53340</v>
      </c>
      <c r="D222" s="183">
        <f t="shared" si="31"/>
        <v>48340</v>
      </c>
      <c r="E222" s="183">
        <f t="shared" si="32"/>
        <v>5000</v>
      </c>
      <c r="F222" s="183">
        <f t="shared" si="33"/>
        <v>3500</v>
      </c>
      <c r="G222" s="183">
        <f t="shared" si="37"/>
        <v>8500</v>
      </c>
      <c r="H222" s="183">
        <f t="shared" si="38"/>
        <v>27440</v>
      </c>
      <c r="I222" s="183">
        <f t="shared" si="34"/>
        <v>2904.8</v>
      </c>
      <c r="J222" s="184">
        <f t="shared" si="39"/>
        <v>0.11999999999999834</v>
      </c>
      <c r="K222" s="185" t="str">
        <f t="shared" si="35"/>
        <v/>
      </c>
    </row>
    <row r="223" spans="2:11" x14ac:dyDescent="0.25">
      <c r="B223" s="183">
        <f t="shared" si="36"/>
        <v>43560</v>
      </c>
      <c r="C223" s="183">
        <f t="shared" si="30"/>
        <v>53560</v>
      </c>
      <c r="D223" s="183">
        <f t="shared" si="31"/>
        <v>48560</v>
      </c>
      <c r="E223" s="183">
        <f t="shared" si="32"/>
        <v>5000</v>
      </c>
      <c r="F223" s="183">
        <f t="shared" si="33"/>
        <v>3500</v>
      </c>
      <c r="G223" s="183">
        <f t="shared" si="37"/>
        <v>8500</v>
      </c>
      <c r="H223" s="183">
        <f t="shared" si="38"/>
        <v>27660</v>
      </c>
      <c r="I223" s="183">
        <f t="shared" si="34"/>
        <v>2931.2</v>
      </c>
      <c r="J223" s="184">
        <f t="shared" si="39"/>
        <v>0.12000000000000041</v>
      </c>
      <c r="K223" s="185" t="str">
        <f t="shared" si="35"/>
        <v/>
      </c>
    </row>
    <row r="224" spans="2:11" x14ac:dyDescent="0.25">
      <c r="B224" s="183">
        <f t="shared" si="36"/>
        <v>43780</v>
      </c>
      <c r="C224" s="183">
        <f t="shared" si="30"/>
        <v>53780</v>
      </c>
      <c r="D224" s="183">
        <f t="shared" si="31"/>
        <v>48780</v>
      </c>
      <c r="E224" s="183">
        <f t="shared" si="32"/>
        <v>5000</v>
      </c>
      <c r="F224" s="183">
        <f t="shared" si="33"/>
        <v>3500</v>
      </c>
      <c r="G224" s="183">
        <f t="shared" si="37"/>
        <v>8500</v>
      </c>
      <c r="H224" s="183">
        <f t="shared" si="38"/>
        <v>27880</v>
      </c>
      <c r="I224" s="183">
        <f t="shared" si="34"/>
        <v>2957.6</v>
      </c>
      <c r="J224" s="184">
        <f t="shared" si="39"/>
        <v>0.12000000000000041</v>
      </c>
      <c r="K224" s="185" t="str">
        <f t="shared" si="35"/>
        <v/>
      </c>
    </row>
    <row r="225" spans="2:11" x14ac:dyDescent="0.25">
      <c r="B225" s="183">
        <f t="shared" si="36"/>
        <v>44000</v>
      </c>
      <c r="C225" s="183">
        <f t="shared" si="30"/>
        <v>54000</v>
      </c>
      <c r="D225" s="183">
        <f t="shared" si="31"/>
        <v>49000</v>
      </c>
      <c r="E225" s="183">
        <f t="shared" si="32"/>
        <v>5000</v>
      </c>
      <c r="F225" s="183">
        <f t="shared" si="33"/>
        <v>3500</v>
      </c>
      <c r="G225" s="183">
        <f t="shared" si="37"/>
        <v>8500</v>
      </c>
      <c r="H225" s="183">
        <f t="shared" si="38"/>
        <v>28100</v>
      </c>
      <c r="I225" s="183">
        <f t="shared" si="34"/>
        <v>2984</v>
      </c>
      <c r="J225" s="184">
        <f t="shared" si="39"/>
        <v>0.11999999999999834</v>
      </c>
      <c r="K225" s="185" t="str">
        <f t="shared" si="35"/>
        <v/>
      </c>
    </row>
    <row r="226" spans="2:11" x14ac:dyDescent="0.25">
      <c r="B226" s="183">
        <f t="shared" si="36"/>
        <v>44220</v>
      </c>
      <c r="C226" s="183">
        <f t="shared" si="30"/>
        <v>54220</v>
      </c>
      <c r="D226" s="183">
        <f t="shared" si="31"/>
        <v>49220</v>
      </c>
      <c r="E226" s="183">
        <f t="shared" si="32"/>
        <v>5000</v>
      </c>
      <c r="F226" s="183">
        <f t="shared" si="33"/>
        <v>3500</v>
      </c>
      <c r="G226" s="183">
        <f t="shared" si="37"/>
        <v>8500</v>
      </c>
      <c r="H226" s="183">
        <f t="shared" si="38"/>
        <v>28320</v>
      </c>
      <c r="I226" s="183">
        <f t="shared" si="34"/>
        <v>3010.3999999999996</v>
      </c>
      <c r="J226" s="184">
        <f t="shared" si="39"/>
        <v>0.12000000000000248</v>
      </c>
      <c r="K226" s="185" t="str">
        <f t="shared" si="35"/>
        <v/>
      </c>
    </row>
    <row r="227" spans="2:11" x14ac:dyDescent="0.25">
      <c r="B227" s="183">
        <f t="shared" si="36"/>
        <v>44440</v>
      </c>
      <c r="C227" s="183">
        <f t="shared" si="30"/>
        <v>54440</v>
      </c>
      <c r="D227" s="183">
        <f t="shared" si="31"/>
        <v>49440</v>
      </c>
      <c r="E227" s="183">
        <f t="shared" si="32"/>
        <v>5000</v>
      </c>
      <c r="F227" s="183">
        <f t="shared" si="33"/>
        <v>3500</v>
      </c>
      <c r="G227" s="183">
        <f t="shared" si="37"/>
        <v>8500</v>
      </c>
      <c r="H227" s="183">
        <f t="shared" si="38"/>
        <v>28540</v>
      </c>
      <c r="I227" s="183">
        <f t="shared" si="34"/>
        <v>3036.8</v>
      </c>
      <c r="J227" s="184">
        <f t="shared" si="39"/>
        <v>0.11999999999999834</v>
      </c>
      <c r="K227" s="185" t="str">
        <f t="shared" si="35"/>
        <v/>
      </c>
    </row>
    <row r="228" spans="2:11" x14ac:dyDescent="0.25">
      <c r="B228" s="183">
        <f t="shared" si="36"/>
        <v>44660</v>
      </c>
      <c r="C228" s="183">
        <f t="shared" si="30"/>
        <v>54660</v>
      </c>
      <c r="D228" s="183">
        <f t="shared" si="31"/>
        <v>49660</v>
      </c>
      <c r="E228" s="183">
        <f t="shared" si="32"/>
        <v>5000</v>
      </c>
      <c r="F228" s="183">
        <f t="shared" si="33"/>
        <v>3500</v>
      </c>
      <c r="G228" s="183">
        <f t="shared" si="37"/>
        <v>8500</v>
      </c>
      <c r="H228" s="183">
        <f t="shared" si="38"/>
        <v>28760</v>
      </c>
      <c r="I228" s="183">
        <f t="shared" si="34"/>
        <v>3063.2</v>
      </c>
      <c r="J228" s="184">
        <f t="shared" si="39"/>
        <v>0.12000000000000041</v>
      </c>
      <c r="K228" s="185" t="str">
        <f t="shared" si="35"/>
        <v/>
      </c>
    </row>
    <row r="229" spans="2:11" x14ac:dyDescent="0.25">
      <c r="B229" s="183">
        <f t="shared" si="36"/>
        <v>44880</v>
      </c>
      <c r="C229" s="183">
        <f t="shared" si="30"/>
        <v>54880</v>
      </c>
      <c r="D229" s="183">
        <f t="shared" si="31"/>
        <v>49880</v>
      </c>
      <c r="E229" s="183">
        <f t="shared" si="32"/>
        <v>5000</v>
      </c>
      <c r="F229" s="183">
        <f t="shared" si="33"/>
        <v>3500</v>
      </c>
      <c r="G229" s="183">
        <f t="shared" si="37"/>
        <v>8500</v>
      </c>
      <c r="H229" s="183">
        <f t="shared" si="38"/>
        <v>28980</v>
      </c>
      <c r="I229" s="183">
        <f t="shared" si="34"/>
        <v>3089.6</v>
      </c>
      <c r="J229" s="184">
        <f t="shared" si="39"/>
        <v>0.12000000000000041</v>
      </c>
      <c r="K229" s="185" t="str">
        <f t="shared" si="35"/>
        <v/>
      </c>
    </row>
    <row r="230" spans="2:11" x14ac:dyDescent="0.25">
      <c r="B230" s="183">
        <f t="shared" si="36"/>
        <v>45100</v>
      </c>
      <c r="C230" s="183">
        <f t="shared" si="30"/>
        <v>55100</v>
      </c>
      <c r="D230" s="183">
        <f t="shared" si="31"/>
        <v>50100</v>
      </c>
      <c r="E230" s="183">
        <f t="shared" si="32"/>
        <v>5000</v>
      </c>
      <c r="F230" s="183">
        <f t="shared" si="33"/>
        <v>3500</v>
      </c>
      <c r="G230" s="183">
        <f t="shared" si="37"/>
        <v>8500</v>
      </c>
      <c r="H230" s="183">
        <f t="shared" si="38"/>
        <v>29200</v>
      </c>
      <c r="I230" s="183">
        <f t="shared" si="34"/>
        <v>3116</v>
      </c>
      <c r="J230" s="184">
        <f t="shared" si="39"/>
        <v>0.11999999999999834</v>
      </c>
      <c r="K230" s="185" t="str">
        <f t="shared" si="35"/>
        <v/>
      </c>
    </row>
    <row r="231" spans="2:11" x14ac:dyDescent="0.25">
      <c r="B231" s="183">
        <f t="shared" si="36"/>
        <v>45320</v>
      </c>
      <c r="C231" s="183">
        <f t="shared" si="30"/>
        <v>55320</v>
      </c>
      <c r="D231" s="183">
        <f t="shared" si="31"/>
        <v>50320</v>
      </c>
      <c r="E231" s="183">
        <f t="shared" si="32"/>
        <v>5000</v>
      </c>
      <c r="F231" s="183">
        <f t="shared" si="33"/>
        <v>3500</v>
      </c>
      <c r="G231" s="183">
        <f t="shared" si="37"/>
        <v>8500</v>
      </c>
      <c r="H231" s="183">
        <f t="shared" si="38"/>
        <v>29420</v>
      </c>
      <c r="I231" s="183">
        <f t="shared" si="34"/>
        <v>3142.3999999999996</v>
      </c>
      <c r="J231" s="184">
        <f t="shared" si="39"/>
        <v>0.12000000000000248</v>
      </c>
      <c r="K231" s="185" t="str">
        <f t="shared" si="35"/>
        <v/>
      </c>
    </row>
    <row r="232" spans="2:11" x14ac:dyDescent="0.25">
      <c r="B232" s="183">
        <f t="shared" si="36"/>
        <v>45540</v>
      </c>
      <c r="C232" s="183">
        <f t="shared" si="30"/>
        <v>55540</v>
      </c>
      <c r="D232" s="183">
        <f t="shared" si="31"/>
        <v>50540</v>
      </c>
      <c r="E232" s="183">
        <f t="shared" si="32"/>
        <v>5000</v>
      </c>
      <c r="F232" s="183">
        <f t="shared" si="33"/>
        <v>3500</v>
      </c>
      <c r="G232" s="183">
        <f t="shared" si="37"/>
        <v>8500</v>
      </c>
      <c r="H232" s="183">
        <f t="shared" si="38"/>
        <v>29640</v>
      </c>
      <c r="I232" s="183">
        <f t="shared" si="34"/>
        <v>3168.8</v>
      </c>
      <c r="J232" s="184">
        <f t="shared" si="39"/>
        <v>0.11999999999999834</v>
      </c>
      <c r="K232" s="185" t="str">
        <f t="shared" si="35"/>
        <v/>
      </c>
    </row>
    <row r="233" spans="2:11" x14ac:dyDescent="0.25">
      <c r="B233" s="183">
        <f t="shared" si="36"/>
        <v>45760</v>
      </c>
      <c r="C233" s="183">
        <f t="shared" si="30"/>
        <v>55760</v>
      </c>
      <c r="D233" s="183">
        <f t="shared" si="31"/>
        <v>50760</v>
      </c>
      <c r="E233" s="183">
        <f t="shared" si="32"/>
        <v>5000</v>
      </c>
      <c r="F233" s="183">
        <f t="shared" si="33"/>
        <v>3500</v>
      </c>
      <c r="G233" s="183">
        <f t="shared" si="37"/>
        <v>8500</v>
      </c>
      <c r="H233" s="183">
        <f t="shared" si="38"/>
        <v>29860</v>
      </c>
      <c r="I233" s="183">
        <f t="shared" si="34"/>
        <v>3195.2</v>
      </c>
      <c r="J233" s="184">
        <f t="shared" si="39"/>
        <v>0.12000000000000041</v>
      </c>
      <c r="K233" s="185" t="str">
        <f t="shared" si="35"/>
        <v/>
      </c>
    </row>
    <row r="234" spans="2:11" x14ac:dyDescent="0.25">
      <c r="B234" s="183">
        <f t="shared" si="36"/>
        <v>45980</v>
      </c>
      <c r="C234" s="183">
        <f t="shared" si="30"/>
        <v>55980</v>
      </c>
      <c r="D234" s="183">
        <f t="shared" si="31"/>
        <v>50980</v>
      </c>
      <c r="E234" s="183">
        <f t="shared" si="32"/>
        <v>5000</v>
      </c>
      <c r="F234" s="183">
        <f t="shared" si="33"/>
        <v>3500</v>
      </c>
      <c r="G234" s="183">
        <f t="shared" si="37"/>
        <v>8500</v>
      </c>
      <c r="H234" s="183">
        <f t="shared" si="38"/>
        <v>30080</v>
      </c>
      <c r="I234" s="183">
        <f t="shared" si="34"/>
        <v>3221.6</v>
      </c>
      <c r="J234" s="184">
        <f t="shared" si="39"/>
        <v>0.12000000000000041</v>
      </c>
      <c r="K234" s="185" t="str">
        <f t="shared" si="35"/>
        <v/>
      </c>
    </row>
    <row r="235" spans="2:11" x14ac:dyDescent="0.25">
      <c r="B235" s="183">
        <f t="shared" si="36"/>
        <v>46200</v>
      </c>
      <c r="C235" s="183">
        <f t="shared" si="30"/>
        <v>56200</v>
      </c>
      <c r="D235" s="183">
        <f t="shared" si="31"/>
        <v>51200</v>
      </c>
      <c r="E235" s="183">
        <f t="shared" si="32"/>
        <v>5000</v>
      </c>
      <c r="F235" s="183">
        <f t="shared" si="33"/>
        <v>3500</v>
      </c>
      <c r="G235" s="183">
        <f t="shared" si="37"/>
        <v>8500</v>
      </c>
      <c r="H235" s="183">
        <f t="shared" si="38"/>
        <v>30300</v>
      </c>
      <c r="I235" s="183">
        <f t="shared" si="34"/>
        <v>3248</v>
      </c>
      <c r="J235" s="184">
        <f t="shared" si="39"/>
        <v>0.11999999999999834</v>
      </c>
      <c r="K235" s="185" t="str">
        <f t="shared" si="35"/>
        <v/>
      </c>
    </row>
    <row r="236" spans="2:11" x14ac:dyDescent="0.25">
      <c r="B236" s="183">
        <f t="shared" si="36"/>
        <v>46420</v>
      </c>
      <c r="C236" s="183">
        <f t="shared" si="30"/>
        <v>56420</v>
      </c>
      <c r="D236" s="183">
        <f t="shared" si="31"/>
        <v>51420</v>
      </c>
      <c r="E236" s="183">
        <f t="shared" si="32"/>
        <v>5000</v>
      </c>
      <c r="F236" s="183">
        <f t="shared" si="33"/>
        <v>3500</v>
      </c>
      <c r="G236" s="183">
        <f t="shared" si="37"/>
        <v>8500</v>
      </c>
      <c r="H236" s="183">
        <f t="shared" si="38"/>
        <v>30520</v>
      </c>
      <c r="I236" s="183">
        <f t="shared" si="34"/>
        <v>3274.3999999999996</v>
      </c>
      <c r="J236" s="184">
        <f t="shared" si="39"/>
        <v>0.12000000000000248</v>
      </c>
      <c r="K236" s="185" t="str">
        <f t="shared" si="35"/>
        <v/>
      </c>
    </row>
    <row r="237" spans="2:11" x14ac:dyDescent="0.25">
      <c r="B237" s="183">
        <f t="shared" si="36"/>
        <v>46640</v>
      </c>
      <c r="C237" s="183">
        <f t="shared" si="30"/>
        <v>56640</v>
      </c>
      <c r="D237" s="183">
        <f t="shared" si="31"/>
        <v>51640</v>
      </c>
      <c r="E237" s="183">
        <f t="shared" si="32"/>
        <v>5000</v>
      </c>
      <c r="F237" s="183">
        <f t="shared" si="33"/>
        <v>3500</v>
      </c>
      <c r="G237" s="183">
        <f t="shared" si="37"/>
        <v>8500</v>
      </c>
      <c r="H237" s="183">
        <f t="shared" si="38"/>
        <v>30740</v>
      </c>
      <c r="I237" s="183">
        <f t="shared" si="34"/>
        <v>3300.8</v>
      </c>
      <c r="J237" s="184">
        <f t="shared" si="39"/>
        <v>0.11999999999999834</v>
      </c>
      <c r="K237" s="185" t="str">
        <f t="shared" si="35"/>
        <v/>
      </c>
    </row>
    <row r="238" spans="2:11" x14ac:dyDescent="0.25">
      <c r="B238" s="183">
        <f t="shared" si="36"/>
        <v>46860</v>
      </c>
      <c r="C238" s="183">
        <f t="shared" si="30"/>
        <v>56860</v>
      </c>
      <c r="D238" s="183">
        <f t="shared" si="31"/>
        <v>51860</v>
      </c>
      <c r="E238" s="183">
        <f t="shared" si="32"/>
        <v>5000</v>
      </c>
      <c r="F238" s="183">
        <f t="shared" si="33"/>
        <v>3500</v>
      </c>
      <c r="G238" s="183">
        <f t="shared" si="37"/>
        <v>8500</v>
      </c>
      <c r="H238" s="183">
        <f t="shared" si="38"/>
        <v>30960</v>
      </c>
      <c r="I238" s="183">
        <f t="shared" si="34"/>
        <v>3327.2</v>
      </c>
      <c r="J238" s="184">
        <f t="shared" si="39"/>
        <v>0.12000000000000041</v>
      </c>
      <c r="K238" s="185" t="str">
        <f t="shared" si="35"/>
        <v/>
      </c>
    </row>
    <row r="239" spans="2:11" x14ac:dyDescent="0.25">
      <c r="B239" s="183">
        <f t="shared" si="36"/>
        <v>47080</v>
      </c>
      <c r="C239" s="183">
        <f t="shared" si="30"/>
        <v>57080</v>
      </c>
      <c r="D239" s="183">
        <f t="shared" si="31"/>
        <v>52080</v>
      </c>
      <c r="E239" s="183">
        <f t="shared" si="32"/>
        <v>5000</v>
      </c>
      <c r="F239" s="183">
        <f t="shared" si="33"/>
        <v>3500</v>
      </c>
      <c r="G239" s="183">
        <f t="shared" si="37"/>
        <v>8500</v>
      </c>
      <c r="H239" s="183">
        <f t="shared" si="38"/>
        <v>31180</v>
      </c>
      <c r="I239" s="183">
        <f t="shared" si="34"/>
        <v>3353.6</v>
      </c>
      <c r="J239" s="184">
        <f t="shared" si="39"/>
        <v>0.12000000000000041</v>
      </c>
      <c r="K239" s="185" t="str">
        <f t="shared" si="35"/>
        <v/>
      </c>
    </row>
    <row r="240" spans="2:11" x14ac:dyDescent="0.25">
      <c r="B240" s="183">
        <f t="shared" si="36"/>
        <v>47300</v>
      </c>
      <c r="C240" s="183">
        <f t="shared" si="30"/>
        <v>57300</v>
      </c>
      <c r="D240" s="183">
        <f t="shared" si="31"/>
        <v>52300</v>
      </c>
      <c r="E240" s="183">
        <f t="shared" si="32"/>
        <v>5000</v>
      </c>
      <c r="F240" s="183">
        <f t="shared" si="33"/>
        <v>3500</v>
      </c>
      <c r="G240" s="183">
        <f t="shared" si="37"/>
        <v>8500</v>
      </c>
      <c r="H240" s="183">
        <f t="shared" si="38"/>
        <v>31400</v>
      </c>
      <c r="I240" s="183">
        <f t="shared" si="34"/>
        <v>3380</v>
      </c>
      <c r="J240" s="184">
        <f t="shared" si="39"/>
        <v>0.11999999999999834</v>
      </c>
      <c r="K240" s="185" t="str">
        <f t="shared" si="35"/>
        <v/>
      </c>
    </row>
    <row r="241" spans="2:11" x14ac:dyDescent="0.25">
      <c r="B241" s="183">
        <f t="shared" si="36"/>
        <v>47520</v>
      </c>
      <c r="C241" s="183">
        <f t="shared" si="30"/>
        <v>57520</v>
      </c>
      <c r="D241" s="183">
        <f t="shared" si="31"/>
        <v>52520</v>
      </c>
      <c r="E241" s="183">
        <f t="shared" si="32"/>
        <v>5000</v>
      </c>
      <c r="F241" s="183">
        <f t="shared" si="33"/>
        <v>3500</v>
      </c>
      <c r="G241" s="183">
        <f t="shared" si="37"/>
        <v>8500</v>
      </c>
      <c r="H241" s="183">
        <f t="shared" si="38"/>
        <v>31620</v>
      </c>
      <c r="I241" s="183">
        <f t="shared" si="34"/>
        <v>3406.3999999999996</v>
      </c>
      <c r="J241" s="184">
        <f t="shared" si="39"/>
        <v>0.12000000000000248</v>
      </c>
      <c r="K241" s="185" t="str">
        <f t="shared" si="35"/>
        <v/>
      </c>
    </row>
    <row r="242" spans="2:11" x14ac:dyDescent="0.25">
      <c r="B242" s="183">
        <f t="shared" si="36"/>
        <v>47740</v>
      </c>
      <c r="C242" s="183">
        <f t="shared" si="30"/>
        <v>57740</v>
      </c>
      <c r="D242" s="183">
        <f t="shared" si="31"/>
        <v>52740</v>
      </c>
      <c r="E242" s="183">
        <f t="shared" si="32"/>
        <v>5000</v>
      </c>
      <c r="F242" s="183">
        <f t="shared" si="33"/>
        <v>3500</v>
      </c>
      <c r="G242" s="183">
        <f t="shared" si="37"/>
        <v>8500</v>
      </c>
      <c r="H242" s="183">
        <f t="shared" si="38"/>
        <v>31840</v>
      </c>
      <c r="I242" s="183">
        <f t="shared" si="34"/>
        <v>3432.8</v>
      </c>
      <c r="J242" s="184">
        <f t="shared" si="39"/>
        <v>0.11999999999999834</v>
      </c>
      <c r="K242" s="185" t="str">
        <f t="shared" si="35"/>
        <v/>
      </c>
    </row>
    <row r="243" spans="2:11" x14ac:dyDescent="0.25">
      <c r="B243" s="183">
        <f t="shared" si="36"/>
        <v>47960</v>
      </c>
      <c r="C243" s="183">
        <f t="shared" si="30"/>
        <v>57960</v>
      </c>
      <c r="D243" s="183">
        <f t="shared" si="31"/>
        <v>52960</v>
      </c>
      <c r="E243" s="183">
        <f t="shared" si="32"/>
        <v>5000</v>
      </c>
      <c r="F243" s="183">
        <f t="shared" si="33"/>
        <v>3500</v>
      </c>
      <c r="G243" s="183">
        <f t="shared" si="37"/>
        <v>8500</v>
      </c>
      <c r="H243" s="183">
        <f t="shared" si="38"/>
        <v>32060</v>
      </c>
      <c r="I243" s="183">
        <f t="shared" si="34"/>
        <v>3459.2</v>
      </c>
      <c r="J243" s="184">
        <f t="shared" si="39"/>
        <v>0.12000000000000041</v>
      </c>
      <c r="K243" s="185" t="str">
        <f t="shared" si="35"/>
        <v/>
      </c>
    </row>
    <row r="244" spans="2:11" x14ac:dyDescent="0.25">
      <c r="B244" s="183">
        <f t="shared" si="36"/>
        <v>48180</v>
      </c>
      <c r="C244" s="183">
        <f t="shared" si="30"/>
        <v>58180</v>
      </c>
      <c r="D244" s="183">
        <f t="shared" si="31"/>
        <v>53180</v>
      </c>
      <c r="E244" s="183">
        <f t="shared" si="32"/>
        <v>5000</v>
      </c>
      <c r="F244" s="183">
        <f t="shared" si="33"/>
        <v>3500</v>
      </c>
      <c r="G244" s="183">
        <f t="shared" si="37"/>
        <v>8500</v>
      </c>
      <c r="H244" s="183">
        <f t="shared" si="38"/>
        <v>32280</v>
      </c>
      <c r="I244" s="183">
        <f t="shared" si="34"/>
        <v>3485.6</v>
      </c>
      <c r="J244" s="184">
        <f t="shared" si="39"/>
        <v>0.12000000000000041</v>
      </c>
      <c r="K244" s="185" t="str">
        <f t="shared" si="35"/>
        <v/>
      </c>
    </row>
    <row r="245" spans="2:11" x14ac:dyDescent="0.25">
      <c r="B245" s="183">
        <f t="shared" si="36"/>
        <v>48400</v>
      </c>
      <c r="C245" s="183">
        <f t="shared" si="30"/>
        <v>58400</v>
      </c>
      <c r="D245" s="183">
        <f t="shared" si="31"/>
        <v>53400</v>
      </c>
      <c r="E245" s="183">
        <f t="shared" si="32"/>
        <v>5000</v>
      </c>
      <c r="F245" s="183">
        <f t="shared" si="33"/>
        <v>3500</v>
      </c>
      <c r="G245" s="183">
        <f t="shared" si="37"/>
        <v>8500</v>
      </c>
      <c r="H245" s="183">
        <f t="shared" si="38"/>
        <v>32500</v>
      </c>
      <c r="I245" s="183">
        <f t="shared" si="34"/>
        <v>3512</v>
      </c>
      <c r="J245" s="184">
        <f t="shared" si="39"/>
        <v>0.11999999999999834</v>
      </c>
      <c r="K245" s="185" t="str">
        <f t="shared" si="35"/>
        <v/>
      </c>
    </row>
    <row r="246" spans="2:11" x14ac:dyDescent="0.25">
      <c r="B246" s="183">
        <f t="shared" si="36"/>
        <v>48620</v>
      </c>
      <c r="C246" s="183">
        <f t="shared" si="30"/>
        <v>58620</v>
      </c>
      <c r="D246" s="183">
        <f t="shared" si="31"/>
        <v>53620</v>
      </c>
      <c r="E246" s="183">
        <f t="shared" si="32"/>
        <v>5000</v>
      </c>
      <c r="F246" s="183">
        <f t="shared" si="33"/>
        <v>3500</v>
      </c>
      <c r="G246" s="183">
        <f t="shared" si="37"/>
        <v>8500</v>
      </c>
      <c r="H246" s="183">
        <f t="shared" si="38"/>
        <v>32720</v>
      </c>
      <c r="I246" s="183">
        <f t="shared" si="34"/>
        <v>3538.3999999999996</v>
      </c>
      <c r="J246" s="184">
        <f t="shared" si="39"/>
        <v>0.12000000000000248</v>
      </c>
      <c r="K246" s="185" t="str">
        <f t="shared" si="35"/>
        <v/>
      </c>
    </row>
    <row r="247" spans="2:11" x14ac:dyDescent="0.25">
      <c r="B247" s="183">
        <f t="shared" si="36"/>
        <v>48840</v>
      </c>
      <c r="C247" s="183">
        <f t="shared" si="30"/>
        <v>58840</v>
      </c>
      <c r="D247" s="183">
        <f t="shared" si="31"/>
        <v>53840</v>
      </c>
      <c r="E247" s="183">
        <f t="shared" si="32"/>
        <v>5000</v>
      </c>
      <c r="F247" s="183">
        <f t="shared" si="33"/>
        <v>3500</v>
      </c>
      <c r="G247" s="183">
        <f t="shared" si="37"/>
        <v>8500</v>
      </c>
      <c r="H247" s="183">
        <f t="shared" si="38"/>
        <v>32940</v>
      </c>
      <c r="I247" s="183">
        <f t="shared" si="34"/>
        <v>3564.8</v>
      </c>
      <c r="J247" s="184">
        <f t="shared" si="39"/>
        <v>0.11999999999999834</v>
      </c>
      <c r="K247" s="185" t="str">
        <f t="shared" si="35"/>
        <v/>
      </c>
    </row>
    <row r="248" spans="2:11" x14ac:dyDescent="0.25">
      <c r="B248" s="183">
        <f t="shared" si="36"/>
        <v>49060</v>
      </c>
      <c r="C248" s="183">
        <f t="shared" si="30"/>
        <v>59060</v>
      </c>
      <c r="D248" s="183">
        <f t="shared" si="31"/>
        <v>54060</v>
      </c>
      <c r="E248" s="183">
        <f t="shared" si="32"/>
        <v>5000</v>
      </c>
      <c r="F248" s="183">
        <f t="shared" si="33"/>
        <v>3500</v>
      </c>
      <c r="G248" s="183">
        <f t="shared" si="37"/>
        <v>8500</v>
      </c>
      <c r="H248" s="183">
        <f t="shared" si="38"/>
        <v>33160</v>
      </c>
      <c r="I248" s="183">
        <f t="shared" si="34"/>
        <v>3591.2</v>
      </c>
      <c r="J248" s="184">
        <f t="shared" si="39"/>
        <v>0.12000000000000041</v>
      </c>
      <c r="K248" s="185" t="str">
        <f t="shared" si="35"/>
        <v/>
      </c>
    </row>
    <row r="249" spans="2:11" x14ac:dyDescent="0.25">
      <c r="B249" s="183">
        <f t="shared" si="36"/>
        <v>49280</v>
      </c>
      <c r="C249" s="183">
        <f t="shared" si="30"/>
        <v>59280</v>
      </c>
      <c r="D249" s="183">
        <f t="shared" si="31"/>
        <v>54280</v>
      </c>
      <c r="E249" s="183">
        <f t="shared" si="32"/>
        <v>5000</v>
      </c>
      <c r="F249" s="183">
        <f t="shared" si="33"/>
        <v>3500</v>
      </c>
      <c r="G249" s="183">
        <f t="shared" si="37"/>
        <v>8500</v>
      </c>
      <c r="H249" s="183">
        <f t="shared" si="38"/>
        <v>33380</v>
      </c>
      <c r="I249" s="183">
        <f t="shared" si="34"/>
        <v>3617.6</v>
      </c>
      <c r="J249" s="184">
        <f t="shared" si="39"/>
        <v>0.12000000000000041</v>
      </c>
      <c r="K249" s="185" t="str">
        <f t="shared" si="35"/>
        <v/>
      </c>
    </row>
    <row r="250" spans="2:11" x14ac:dyDescent="0.25">
      <c r="B250" s="183">
        <f t="shared" si="36"/>
        <v>49500</v>
      </c>
      <c r="C250" s="183">
        <f t="shared" si="30"/>
        <v>59500</v>
      </c>
      <c r="D250" s="183">
        <f t="shared" si="31"/>
        <v>54500</v>
      </c>
      <c r="E250" s="183">
        <f t="shared" si="32"/>
        <v>5000</v>
      </c>
      <c r="F250" s="183">
        <f t="shared" si="33"/>
        <v>3500</v>
      </c>
      <c r="G250" s="183">
        <f t="shared" si="37"/>
        <v>8500</v>
      </c>
      <c r="H250" s="183">
        <f t="shared" si="38"/>
        <v>33600</v>
      </c>
      <c r="I250" s="183">
        <f t="shared" si="34"/>
        <v>3644</v>
      </c>
      <c r="J250" s="184">
        <f t="shared" si="39"/>
        <v>0.11999999999999834</v>
      </c>
      <c r="K250" s="185" t="str">
        <f t="shared" si="35"/>
        <v/>
      </c>
    </row>
    <row r="251" spans="2:11" x14ac:dyDescent="0.25">
      <c r="B251" s="183">
        <f t="shared" si="36"/>
        <v>49720</v>
      </c>
      <c r="C251" s="183">
        <f t="shared" si="30"/>
        <v>59720</v>
      </c>
      <c r="D251" s="183">
        <f t="shared" si="31"/>
        <v>54720</v>
      </c>
      <c r="E251" s="183">
        <f t="shared" si="32"/>
        <v>5000</v>
      </c>
      <c r="F251" s="183">
        <f t="shared" si="33"/>
        <v>3500</v>
      </c>
      <c r="G251" s="183">
        <f t="shared" si="37"/>
        <v>8500</v>
      </c>
      <c r="H251" s="183">
        <f t="shared" si="38"/>
        <v>33820</v>
      </c>
      <c r="I251" s="183">
        <f t="shared" si="34"/>
        <v>3670.3999999999996</v>
      </c>
      <c r="J251" s="184">
        <f t="shared" si="39"/>
        <v>0.12000000000000248</v>
      </c>
      <c r="K251" s="185" t="str">
        <f t="shared" si="35"/>
        <v/>
      </c>
    </row>
    <row r="252" spans="2:11" x14ac:dyDescent="0.25">
      <c r="B252" s="183">
        <f t="shared" si="36"/>
        <v>49940</v>
      </c>
      <c r="C252" s="183">
        <f t="shared" si="30"/>
        <v>59940</v>
      </c>
      <c r="D252" s="183">
        <f t="shared" si="31"/>
        <v>54940</v>
      </c>
      <c r="E252" s="183">
        <f t="shared" si="32"/>
        <v>5000</v>
      </c>
      <c r="F252" s="183">
        <f t="shared" si="33"/>
        <v>3500</v>
      </c>
      <c r="G252" s="183">
        <f t="shared" si="37"/>
        <v>8500</v>
      </c>
      <c r="H252" s="183">
        <f t="shared" si="38"/>
        <v>34040</v>
      </c>
      <c r="I252" s="183">
        <f t="shared" si="34"/>
        <v>3696.8</v>
      </c>
      <c r="J252" s="184">
        <f t="shared" si="39"/>
        <v>0.11999999999999834</v>
      </c>
      <c r="K252" s="185" t="str">
        <f t="shared" si="35"/>
        <v/>
      </c>
    </row>
    <row r="253" spans="2:11" x14ac:dyDescent="0.25">
      <c r="B253" s="183">
        <f t="shared" si="36"/>
        <v>50160</v>
      </c>
      <c r="C253" s="183">
        <f t="shared" si="30"/>
        <v>60160</v>
      </c>
      <c r="D253" s="183">
        <f t="shared" si="31"/>
        <v>55160</v>
      </c>
      <c r="E253" s="183">
        <f t="shared" si="32"/>
        <v>5000</v>
      </c>
      <c r="F253" s="183">
        <f t="shared" si="33"/>
        <v>3500</v>
      </c>
      <c r="G253" s="183">
        <f t="shared" si="37"/>
        <v>8500</v>
      </c>
      <c r="H253" s="183">
        <f t="shared" si="38"/>
        <v>34260</v>
      </c>
      <c r="I253" s="183">
        <f t="shared" si="34"/>
        <v>3723.2</v>
      </c>
      <c r="J253" s="184">
        <f t="shared" si="39"/>
        <v>0.12000000000000041</v>
      </c>
      <c r="K253" s="185" t="str">
        <f t="shared" si="35"/>
        <v/>
      </c>
    </row>
    <row r="254" spans="2:11" x14ac:dyDescent="0.25">
      <c r="B254" s="183">
        <f t="shared" si="36"/>
        <v>50380</v>
      </c>
      <c r="C254" s="183">
        <f t="shared" si="30"/>
        <v>60380</v>
      </c>
      <c r="D254" s="183">
        <f t="shared" si="31"/>
        <v>55380</v>
      </c>
      <c r="E254" s="183">
        <f t="shared" si="32"/>
        <v>5000</v>
      </c>
      <c r="F254" s="183">
        <f t="shared" si="33"/>
        <v>3500</v>
      </c>
      <c r="G254" s="183">
        <f t="shared" si="37"/>
        <v>8500</v>
      </c>
      <c r="H254" s="183">
        <f t="shared" si="38"/>
        <v>34480</v>
      </c>
      <c r="I254" s="183">
        <f t="shared" si="34"/>
        <v>3749.6</v>
      </c>
      <c r="J254" s="184">
        <f t="shared" si="39"/>
        <v>0.12000000000000041</v>
      </c>
      <c r="K254" s="185" t="str">
        <f t="shared" si="35"/>
        <v/>
      </c>
    </row>
    <row r="255" spans="2:11" x14ac:dyDescent="0.25">
      <c r="B255" s="183">
        <f t="shared" si="36"/>
        <v>50600</v>
      </c>
      <c r="C255" s="183">
        <f t="shared" si="30"/>
        <v>60600</v>
      </c>
      <c r="D255" s="183">
        <f t="shared" si="31"/>
        <v>55600</v>
      </c>
      <c r="E255" s="183">
        <f t="shared" si="32"/>
        <v>5000</v>
      </c>
      <c r="F255" s="183">
        <f t="shared" si="33"/>
        <v>3500</v>
      </c>
      <c r="G255" s="183">
        <f t="shared" si="37"/>
        <v>8500</v>
      </c>
      <c r="H255" s="183">
        <f t="shared" si="38"/>
        <v>34700</v>
      </c>
      <c r="I255" s="183">
        <f t="shared" si="34"/>
        <v>3776</v>
      </c>
      <c r="J255" s="184">
        <f t="shared" si="39"/>
        <v>0.11999999999999834</v>
      </c>
      <c r="K255" s="185" t="str">
        <f t="shared" si="35"/>
        <v/>
      </c>
    </row>
    <row r="256" spans="2:11" x14ac:dyDescent="0.25">
      <c r="B256" s="183">
        <f t="shared" si="36"/>
        <v>50820</v>
      </c>
      <c r="C256" s="183">
        <f t="shared" si="30"/>
        <v>60820</v>
      </c>
      <c r="D256" s="183">
        <f t="shared" si="31"/>
        <v>55820</v>
      </c>
      <c r="E256" s="183">
        <f t="shared" si="32"/>
        <v>5000</v>
      </c>
      <c r="F256" s="183">
        <f t="shared" si="33"/>
        <v>3500</v>
      </c>
      <c r="G256" s="183">
        <f t="shared" si="37"/>
        <v>8500</v>
      </c>
      <c r="H256" s="183">
        <f t="shared" si="38"/>
        <v>34920</v>
      </c>
      <c r="I256" s="183">
        <f t="shared" si="34"/>
        <v>3802.3999999999996</v>
      </c>
      <c r="J256" s="184">
        <f t="shared" si="39"/>
        <v>0.12000000000000248</v>
      </c>
      <c r="K256" s="185" t="str">
        <f t="shared" si="35"/>
        <v/>
      </c>
    </row>
    <row r="257" spans="2:11" x14ac:dyDescent="0.25">
      <c r="B257" s="183">
        <f t="shared" si="36"/>
        <v>51040</v>
      </c>
      <c r="C257" s="183">
        <f t="shared" si="30"/>
        <v>61040</v>
      </c>
      <c r="D257" s="183">
        <f t="shared" si="31"/>
        <v>56040</v>
      </c>
      <c r="E257" s="183">
        <f t="shared" si="32"/>
        <v>5000</v>
      </c>
      <c r="F257" s="183">
        <f t="shared" si="33"/>
        <v>3500</v>
      </c>
      <c r="G257" s="183">
        <f t="shared" si="37"/>
        <v>8500</v>
      </c>
      <c r="H257" s="183">
        <f t="shared" si="38"/>
        <v>35140</v>
      </c>
      <c r="I257" s="183">
        <f t="shared" si="34"/>
        <v>3828.8</v>
      </c>
      <c r="J257" s="184">
        <f t="shared" si="39"/>
        <v>0.11999999999999834</v>
      </c>
      <c r="K257" s="185" t="str">
        <f t="shared" si="35"/>
        <v/>
      </c>
    </row>
    <row r="258" spans="2:11" x14ac:dyDescent="0.25">
      <c r="B258" s="183">
        <f t="shared" si="36"/>
        <v>51260</v>
      </c>
      <c r="C258" s="183">
        <f t="shared" si="30"/>
        <v>61260</v>
      </c>
      <c r="D258" s="183">
        <f t="shared" si="31"/>
        <v>56260</v>
      </c>
      <c r="E258" s="183">
        <f t="shared" si="32"/>
        <v>5000</v>
      </c>
      <c r="F258" s="183">
        <f t="shared" si="33"/>
        <v>3500</v>
      </c>
      <c r="G258" s="183">
        <f t="shared" si="37"/>
        <v>8500</v>
      </c>
      <c r="H258" s="183">
        <f t="shared" si="38"/>
        <v>35360</v>
      </c>
      <c r="I258" s="183">
        <f t="shared" si="34"/>
        <v>3855.2</v>
      </c>
      <c r="J258" s="184">
        <f t="shared" si="39"/>
        <v>0.12000000000000041</v>
      </c>
      <c r="K258" s="185" t="str">
        <f t="shared" si="35"/>
        <v/>
      </c>
    </row>
    <row r="259" spans="2:11" x14ac:dyDescent="0.25">
      <c r="B259" s="183">
        <f t="shared" si="36"/>
        <v>51480</v>
      </c>
      <c r="C259" s="183">
        <f t="shared" si="30"/>
        <v>61480</v>
      </c>
      <c r="D259" s="183">
        <f t="shared" si="31"/>
        <v>56480</v>
      </c>
      <c r="E259" s="183">
        <f t="shared" si="32"/>
        <v>5000</v>
      </c>
      <c r="F259" s="183">
        <f t="shared" si="33"/>
        <v>3500</v>
      </c>
      <c r="G259" s="183">
        <f t="shared" si="37"/>
        <v>8500</v>
      </c>
      <c r="H259" s="183">
        <f t="shared" si="38"/>
        <v>35580</v>
      </c>
      <c r="I259" s="183">
        <f t="shared" si="34"/>
        <v>3881.6</v>
      </c>
      <c r="J259" s="184">
        <f t="shared" si="39"/>
        <v>0.12000000000000041</v>
      </c>
      <c r="K259" s="185" t="str">
        <f t="shared" si="35"/>
        <v/>
      </c>
    </row>
    <row r="260" spans="2:11" x14ac:dyDescent="0.25">
      <c r="B260" s="183">
        <f t="shared" si="36"/>
        <v>51700</v>
      </c>
      <c r="C260" s="183">
        <f t="shared" si="30"/>
        <v>61700</v>
      </c>
      <c r="D260" s="183">
        <f t="shared" si="31"/>
        <v>56700</v>
      </c>
      <c r="E260" s="183">
        <f t="shared" si="32"/>
        <v>5000</v>
      </c>
      <c r="F260" s="183">
        <f t="shared" si="33"/>
        <v>3500</v>
      </c>
      <c r="G260" s="183">
        <f t="shared" si="37"/>
        <v>8500</v>
      </c>
      <c r="H260" s="183">
        <f t="shared" si="38"/>
        <v>35800</v>
      </c>
      <c r="I260" s="183">
        <f t="shared" si="34"/>
        <v>3908</v>
      </c>
      <c r="J260" s="184">
        <f t="shared" si="39"/>
        <v>0.11999999999999834</v>
      </c>
      <c r="K260" s="185" t="str">
        <f t="shared" si="35"/>
        <v/>
      </c>
    </row>
    <row r="261" spans="2:11" x14ac:dyDescent="0.25">
      <c r="B261" s="183">
        <f t="shared" si="36"/>
        <v>51920</v>
      </c>
      <c r="C261" s="183">
        <f t="shared" si="30"/>
        <v>61920</v>
      </c>
      <c r="D261" s="183">
        <f t="shared" si="31"/>
        <v>56920</v>
      </c>
      <c r="E261" s="183">
        <f t="shared" si="32"/>
        <v>5000</v>
      </c>
      <c r="F261" s="183">
        <f t="shared" si="33"/>
        <v>3500</v>
      </c>
      <c r="G261" s="183">
        <f t="shared" si="37"/>
        <v>8500</v>
      </c>
      <c r="H261" s="183">
        <f t="shared" si="38"/>
        <v>36020</v>
      </c>
      <c r="I261" s="183">
        <f t="shared" si="34"/>
        <v>3934.3999999999996</v>
      </c>
      <c r="J261" s="184">
        <f t="shared" si="39"/>
        <v>0.12000000000000248</v>
      </c>
      <c r="K261" s="185" t="str">
        <f t="shared" si="35"/>
        <v/>
      </c>
    </row>
    <row r="262" spans="2:11" x14ac:dyDescent="0.25">
      <c r="B262" s="183">
        <f t="shared" si="36"/>
        <v>52140</v>
      </c>
      <c r="C262" s="183">
        <f t="shared" si="30"/>
        <v>62140</v>
      </c>
      <c r="D262" s="183">
        <f t="shared" si="31"/>
        <v>57140</v>
      </c>
      <c r="E262" s="183">
        <f t="shared" si="32"/>
        <v>5000</v>
      </c>
      <c r="F262" s="183">
        <f t="shared" si="33"/>
        <v>3500</v>
      </c>
      <c r="G262" s="183">
        <f t="shared" si="37"/>
        <v>8500</v>
      </c>
      <c r="H262" s="183">
        <f t="shared" si="38"/>
        <v>36240</v>
      </c>
      <c r="I262" s="183">
        <f t="shared" si="34"/>
        <v>3960.8</v>
      </c>
      <c r="J262" s="184">
        <f t="shared" si="39"/>
        <v>0.11999999999999834</v>
      </c>
      <c r="K262" s="185" t="str">
        <f t="shared" si="35"/>
        <v/>
      </c>
    </row>
    <row r="263" spans="2:11" x14ac:dyDescent="0.25">
      <c r="B263" s="183">
        <f t="shared" si="36"/>
        <v>52360</v>
      </c>
      <c r="C263" s="183">
        <f t="shared" si="30"/>
        <v>62360</v>
      </c>
      <c r="D263" s="183">
        <f t="shared" si="31"/>
        <v>57360</v>
      </c>
      <c r="E263" s="183">
        <f t="shared" si="32"/>
        <v>5000</v>
      </c>
      <c r="F263" s="183">
        <f t="shared" si="33"/>
        <v>3500</v>
      </c>
      <c r="G263" s="183">
        <f t="shared" si="37"/>
        <v>8500</v>
      </c>
      <c r="H263" s="183">
        <f t="shared" si="38"/>
        <v>36460</v>
      </c>
      <c r="I263" s="183">
        <f t="shared" si="34"/>
        <v>3987.2</v>
      </c>
      <c r="J263" s="184">
        <f t="shared" si="39"/>
        <v>0.12000000000000041</v>
      </c>
      <c r="K263" s="185" t="str">
        <f t="shared" si="35"/>
        <v/>
      </c>
    </row>
    <row r="264" spans="2:11" x14ac:dyDescent="0.25">
      <c r="B264" s="183">
        <f t="shared" si="36"/>
        <v>52580</v>
      </c>
      <c r="C264" s="183">
        <f t="shared" si="30"/>
        <v>62580</v>
      </c>
      <c r="D264" s="183">
        <f t="shared" si="31"/>
        <v>57580</v>
      </c>
      <c r="E264" s="183">
        <f t="shared" si="32"/>
        <v>5000</v>
      </c>
      <c r="F264" s="183">
        <f t="shared" si="33"/>
        <v>3500</v>
      </c>
      <c r="G264" s="183">
        <f t="shared" si="37"/>
        <v>8500</v>
      </c>
      <c r="H264" s="183">
        <f t="shared" si="38"/>
        <v>36680</v>
      </c>
      <c r="I264" s="183">
        <f t="shared" si="34"/>
        <v>4013.6</v>
      </c>
      <c r="J264" s="184">
        <f t="shared" si="39"/>
        <v>0.12000000000000041</v>
      </c>
      <c r="K264" s="185" t="str">
        <f t="shared" si="35"/>
        <v/>
      </c>
    </row>
    <row r="265" spans="2:11" x14ac:dyDescent="0.25">
      <c r="B265" s="183">
        <f t="shared" si="36"/>
        <v>52800</v>
      </c>
      <c r="C265" s="183">
        <f t="shared" si="30"/>
        <v>62800</v>
      </c>
      <c r="D265" s="183">
        <f t="shared" si="31"/>
        <v>57800</v>
      </c>
      <c r="E265" s="183">
        <f t="shared" si="32"/>
        <v>5000</v>
      </c>
      <c r="F265" s="183">
        <f t="shared" si="33"/>
        <v>3500</v>
      </c>
      <c r="G265" s="183">
        <f t="shared" si="37"/>
        <v>8500</v>
      </c>
      <c r="H265" s="183">
        <f t="shared" si="38"/>
        <v>36900</v>
      </c>
      <c r="I265" s="183">
        <f t="shared" si="34"/>
        <v>4040</v>
      </c>
      <c r="J265" s="184">
        <f t="shared" si="39"/>
        <v>0.12000000000000041</v>
      </c>
      <c r="K265" s="185" t="str">
        <f t="shared" si="35"/>
        <v/>
      </c>
    </row>
    <row r="266" spans="2:11" x14ac:dyDescent="0.25">
      <c r="B266" s="183">
        <f t="shared" si="36"/>
        <v>53020</v>
      </c>
      <c r="C266" s="183">
        <f t="shared" si="30"/>
        <v>63020</v>
      </c>
      <c r="D266" s="183">
        <f t="shared" si="31"/>
        <v>58020</v>
      </c>
      <c r="E266" s="183">
        <f t="shared" si="32"/>
        <v>5000</v>
      </c>
      <c r="F266" s="183">
        <f t="shared" si="33"/>
        <v>3500</v>
      </c>
      <c r="G266" s="183">
        <f t="shared" si="37"/>
        <v>8500</v>
      </c>
      <c r="H266" s="183">
        <f t="shared" si="38"/>
        <v>37120</v>
      </c>
      <c r="I266" s="183">
        <f t="shared" si="34"/>
        <v>4066.4</v>
      </c>
      <c r="J266" s="184">
        <f t="shared" si="39"/>
        <v>0.11999999999999834</v>
      </c>
      <c r="K266" s="185" t="str">
        <f t="shared" si="35"/>
        <v/>
      </c>
    </row>
    <row r="267" spans="2:11" x14ac:dyDescent="0.25">
      <c r="B267" s="183">
        <f t="shared" si="36"/>
        <v>53240</v>
      </c>
      <c r="C267" s="183">
        <f t="shared" si="30"/>
        <v>63240</v>
      </c>
      <c r="D267" s="183">
        <f t="shared" si="31"/>
        <v>58240</v>
      </c>
      <c r="E267" s="183">
        <f t="shared" si="32"/>
        <v>5000</v>
      </c>
      <c r="F267" s="183">
        <f t="shared" si="33"/>
        <v>3500</v>
      </c>
      <c r="G267" s="183">
        <f t="shared" si="37"/>
        <v>8500</v>
      </c>
      <c r="H267" s="183">
        <f t="shared" si="38"/>
        <v>37340</v>
      </c>
      <c r="I267" s="183">
        <f t="shared" si="34"/>
        <v>4092.7999999999997</v>
      </c>
      <c r="J267" s="184">
        <f t="shared" si="39"/>
        <v>0.12000000000000041</v>
      </c>
      <c r="K267" s="185" t="str">
        <f t="shared" si="35"/>
        <v/>
      </c>
    </row>
    <row r="268" spans="2:11" x14ac:dyDescent="0.25">
      <c r="B268" s="183">
        <f t="shared" si="36"/>
        <v>53460</v>
      </c>
      <c r="C268" s="183">
        <f t="shared" si="30"/>
        <v>63460</v>
      </c>
      <c r="D268" s="183">
        <f t="shared" si="31"/>
        <v>58460</v>
      </c>
      <c r="E268" s="183">
        <f t="shared" si="32"/>
        <v>5000</v>
      </c>
      <c r="F268" s="183">
        <f t="shared" si="33"/>
        <v>3500</v>
      </c>
      <c r="G268" s="183">
        <f t="shared" si="37"/>
        <v>8500</v>
      </c>
      <c r="H268" s="183">
        <f t="shared" si="38"/>
        <v>37560</v>
      </c>
      <c r="I268" s="183">
        <f t="shared" si="34"/>
        <v>4119.2</v>
      </c>
      <c r="J268" s="184">
        <f t="shared" si="39"/>
        <v>0.12000000000000248</v>
      </c>
      <c r="K268" s="185" t="str">
        <f t="shared" si="35"/>
        <v/>
      </c>
    </row>
    <row r="269" spans="2:11" x14ac:dyDescent="0.25">
      <c r="B269" s="183">
        <f t="shared" si="36"/>
        <v>53680</v>
      </c>
      <c r="C269" s="183">
        <f t="shared" si="30"/>
        <v>63680</v>
      </c>
      <c r="D269" s="183">
        <f t="shared" si="31"/>
        <v>58680</v>
      </c>
      <c r="E269" s="183">
        <f t="shared" si="32"/>
        <v>5000</v>
      </c>
      <c r="F269" s="183">
        <f t="shared" si="33"/>
        <v>3500</v>
      </c>
      <c r="G269" s="183">
        <f t="shared" si="37"/>
        <v>8500</v>
      </c>
      <c r="H269" s="183">
        <f t="shared" si="38"/>
        <v>37780</v>
      </c>
      <c r="I269" s="183">
        <f t="shared" si="34"/>
        <v>4145.6000000000004</v>
      </c>
      <c r="J269" s="184">
        <f t="shared" si="39"/>
        <v>0.11999999999999834</v>
      </c>
      <c r="K269" s="185" t="str">
        <f t="shared" si="35"/>
        <v/>
      </c>
    </row>
    <row r="270" spans="2:11" x14ac:dyDescent="0.25">
      <c r="B270" s="183">
        <f t="shared" si="36"/>
        <v>53900</v>
      </c>
      <c r="C270" s="183">
        <f t="shared" si="30"/>
        <v>63900</v>
      </c>
      <c r="D270" s="183">
        <f t="shared" si="31"/>
        <v>58900</v>
      </c>
      <c r="E270" s="183">
        <f t="shared" si="32"/>
        <v>5000</v>
      </c>
      <c r="F270" s="183">
        <f t="shared" si="33"/>
        <v>3500</v>
      </c>
      <c r="G270" s="183">
        <f t="shared" si="37"/>
        <v>8500</v>
      </c>
      <c r="H270" s="183">
        <f t="shared" si="38"/>
        <v>38000</v>
      </c>
      <c r="I270" s="183">
        <f t="shared" si="34"/>
        <v>4172</v>
      </c>
      <c r="J270" s="184">
        <f t="shared" si="39"/>
        <v>0.11999999999999834</v>
      </c>
      <c r="K270" s="185" t="str">
        <f t="shared" si="35"/>
        <v/>
      </c>
    </row>
    <row r="271" spans="2:11" x14ac:dyDescent="0.25">
      <c r="B271" s="183">
        <f t="shared" si="36"/>
        <v>54120</v>
      </c>
      <c r="C271" s="183">
        <f t="shared" si="30"/>
        <v>64120</v>
      </c>
      <c r="D271" s="183">
        <f t="shared" si="31"/>
        <v>59120</v>
      </c>
      <c r="E271" s="183">
        <f t="shared" si="32"/>
        <v>5000</v>
      </c>
      <c r="F271" s="183">
        <f t="shared" si="33"/>
        <v>3500</v>
      </c>
      <c r="G271" s="183">
        <f t="shared" si="37"/>
        <v>8500</v>
      </c>
      <c r="H271" s="183">
        <f t="shared" si="38"/>
        <v>38220</v>
      </c>
      <c r="I271" s="183">
        <f t="shared" si="34"/>
        <v>4198.3999999999996</v>
      </c>
      <c r="J271" s="184">
        <f t="shared" si="39"/>
        <v>0.11999999999999834</v>
      </c>
      <c r="K271" s="185" t="str">
        <f t="shared" si="35"/>
        <v/>
      </c>
    </row>
    <row r="272" spans="2:11" x14ac:dyDescent="0.25">
      <c r="B272" s="183">
        <f t="shared" si="36"/>
        <v>54340</v>
      </c>
      <c r="C272" s="183">
        <f t="shared" si="30"/>
        <v>64340</v>
      </c>
      <c r="D272" s="183">
        <f t="shared" si="31"/>
        <v>59340</v>
      </c>
      <c r="E272" s="183">
        <f t="shared" si="32"/>
        <v>5000</v>
      </c>
      <c r="F272" s="183">
        <f t="shared" si="33"/>
        <v>3500</v>
      </c>
      <c r="G272" s="183">
        <f t="shared" si="37"/>
        <v>8500</v>
      </c>
      <c r="H272" s="183">
        <f t="shared" si="38"/>
        <v>38440</v>
      </c>
      <c r="I272" s="183">
        <f t="shared" si="34"/>
        <v>4224.7999999999993</v>
      </c>
      <c r="J272" s="184">
        <f t="shared" si="39"/>
        <v>0.12000000000000248</v>
      </c>
      <c r="K272" s="185" t="str">
        <f t="shared" si="35"/>
        <v/>
      </c>
    </row>
    <row r="273" spans="2:11" x14ac:dyDescent="0.25">
      <c r="B273" s="183">
        <f t="shared" si="36"/>
        <v>54560</v>
      </c>
      <c r="C273" s="183">
        <f t="shared" si="30"/>
        <v>64560</v>
      </c>
      <c r="D273" s="183">
        <f t="shared" si="31"/>
        <v>59560</v>
      </c>
      <c r="E273" s="183">
        <f t="shared" si="32"/>
        <v>5000</v>
      </c>
      <c r="F273" s="183">
        <f t="shared" si="33"/>
        <v>3500</v>
      </c>
      <c r="G273" s="183">
        <f t="shared" si="37"/>
        <v>8500</v>
      </c>
      <c r="H273" s="183">
        <f t="shared" si="38"/>
        <v>38660</v>
      </c>
      <c r="I273" s="183">
        <f t="shared" si="34"/>
        <v>4251.2</v>
      </c>
      <c r="J273" s="184">
        <f t="shared" si="39"/>
        <v>0.12000000000000248</v>
      </c>
      <c r="K273" s="185" t="str">
        <f t="shared" si="35"/>
        <v/>
      </c>
    </row>
    <row r="274" spans="2:11" x14ac:dyDescent="0.25">
      <c r="B274" s="183">
        <f t="shared" si="36"/>
        <v>54780</v>
      </c>
      <c r="C274" s="183">
        <f t="shared" si="30"/>
        <v>64780</v>
      </c>
      <c r="D274" s="183">
        <f t="shared" si="31"/>
        <v>59780</v>
      </c>
      <c r="E274" s="183">
        <f t="shared" si="32"/>
        <v>5000</v>
      </c>
      <c r="F274" s="183">
        <f t="shared" si="33"/>
        <v>3500</v>
      </c>
      <c r="G274" s="183">
        <f t="shared" si="37"/>
        <v>8500</v>
      </c>
      <c r="H274" s="183">
        <f t="shared" si="38"/>
        <v>38880</v>
      </c>
      <c r="I274" s="183">
        <f t="shared" si="34"/>
        <v>4277.6000000000004</v>
      </c>
      <c r="J274" s="184">
        <f t="shared" si="39"/>
        <v>0.11999999999999834</v>
      </c>
      <c r="K274" s="185" t="str">
        <f t="shared" si="35"/>
        <v/>
      </c>
    </row>
    <row r="275" spans="2:11" x14ac:dyDescent="0.25">
      <c r="B275" s="183">
        <f t="shared" si="36"/>
        <v>55000</v>
      </c>
      <c r="C275" s="183">
        <f t="shared" si="30"/>
        <v>65000</v>
      </c>
      <c r="D275" s="183">
        <f t="shared" si="31"/>
        <v>60000</v>
      </c>
      <c r="E275" s="183">
        <f t="shared" si="32"/>
        <v>5000</v>
      </c>
      <c r="F275" s="183">
        <f t="shared" si="33"/>
        <v>3500</v>
      </c>
      <c r="G275" s="183">
        <f t="shared" si="37"/>
        <v>8500</v>
      </c>
      <c r="H275" s="183">
        <f t="shared" si="38"/>
        <v>39100</v>
      </c>
      <c r="I275" s="183">
        <f t="shared" si="34"/>
        <v>4304</v>
      </c>
      <c r="J275" s="184">
        <f t="shared" si="39"/>
        <v>0.11999999999999834</v>
      </c>
      <c r="K275" s="185" t="str">
        <f t="shared" si="35"/>
        <v/>
      </c>
    </row>
    <row r="276" spans="2:11" x14ac:dyDescent="0.25">
      <c r="B276" s="183">
        <f t="shared" si="36"/>
        <v>55220</v>
      </c>
      <c r="C276" s="183">
        <f t="shared" si="30"/>
        <v>65220</v>
      </c>
      <c r="D276" s="183">
        <f t="shared" si="31"/>
        <v>60220</v>
      </c>
      <c r="E276" s="183">
        <f t="shared" si="32"/>
        <v>5000</v>
      </c>
      <c r="F276" s="183">
        <f t="shared" si="33"/>
        <v>3500</v>
      </c>
      <c r="G276" s="183">
        <f t="shared" si="37"/>
        <v>8500</v>
      </c>
      <c r="H276" s="183">
        <f t="shared" si="38"/>
        <v>39320</v>
      </c>
      <c r="I276" s="183">
        <f t="shared" si="34"/>
        <v>4330.3999999999996</v>
      </c>
      <c r="J276" s="184">
        <f t="shared" si="39"/>
        <v>0.11999999999999834</v>
      </c>
      <c r="K276" s="185" t="str">
        <f t="shared" si="35"/>
        <v/>
      </c>
    </row>
    <row r="277" spans="2:11" x14ac:dyDescent="0.25">
      <c r="B277" s="183">
        <f t="shared" si="36"/>
        <v>55440</v>
      </c>
      <c r="C277" s="183">
        <f t="shared" si="30"/>
        <v>65440</v>
      </c>
      <c r="D277" s="183">
        <f t="shared" si="31"/>
        <v>60440</v>
      </c>
      <c r="E277" s="183">
        <f t="shared" si="32"/>
        <v>5000</v>
      </c>
      <c r="F277" s="183">
        <f t="shared" si="33"/>
        <v>3500</v>
      </c>
      <c r="G277" s="183">
        <f t="shared" si="37"/>
        <v>8500</v>
      </c>
      <c r="H277" s="183">
        <f t="shared" si="38"/>
        <v>39540</v>
      </c>
      <c r="I277" s="183">
        <f t="shared" si="34"/>
        <v>4356.7999999999993</v>
      </c>
      <c r="J277" s="184">
        <f t="shared" si="39"/>
        <v>0.12000000000000248</v>
      </c>
      <c r="K277" s="185" t="str">
        <f t="shared" si="35"/>
        <v/>
      </c>
    </row>
    <row r="278" spans="2:11" x14ac:dyDescent="0.25">
      <c r="B278" s="183">
        <f t="shared" si="36"/>
        <v>55660</v>
      </c>
      <c r="C278" s="183">
        <f t="shared" si="30"/>
        <v>65660</v>
      </c>
      <c r="D278" s="183">
        <f t="shared" si="31"/>
        <v>60660</v>
      </c>
      <c r="E278" s="183">
        <f t="shared" si="32"/>
        <v>5000</v>
      </c>
      <c r="F278" s="183">
        <f t="shared" si="33"/>
        <v>3500</v>
      </c>
      <c r="G278" s="183">
        <f t="shared" si="37"/>
        <v>8500</v>
      </c>
      <c r="H278" s="183">
        <f t="shared" si="38"/>
        <v>39760</v>
      </c>
      <c r="I278" s="183">
        <f t="shared" si="34"/>
        <v>4383.2</v>
      </c>
      <c r="J278" s="184">
        <f t="shared" si="39"/>
        <v>0.12000000000000248</v>
      </c>
      <c r="K278" s="185" t="str">
        <f t="shared" si="35"/>
        <v/>
      </c>
    </row>
    <row r="279" spans="2:11" x14ac:dyDescent="0.25">
      <c r="B279" s="183">
        <f t="shared" si="36"/>
        <v>55880</v>
      </c>
      <c r="C279" s="183">
        <f t="shared" si="30"/>
        <v>65880</v>
      </c>
      <c r="D279" s="183">
        <f t="shared" si="31"/>
        <v>60880</v>
      </c>
      <c r="E279" s="183">
        <f t="shared" si="32"/>
        <v>5000</v>
      </c>
      <c r="F279" s="183">
        <f t="shared" si="33"/>
        <v>3500</v>
      </c>
      <c r="G279" s="183">
        <f t="shared" si="37"/>
        <v>8500</v>
      </c>
      <c r="H279" s="183">
        <f t="shared" si="38"/>
        <v>39980</v>
      </c>
      <c r="I279" s="183">
        <f t="shared" si="34"/>
        <v>4409.6000000000004</v>
      </c>
      <c r="J279" s="184">
        <f t="shared" si="39"/>
        <v>0.11999999999999834</v>
      </c>
      <c r="K279" s="185" t="str">
        <f t="shared" si="35"/>
        <v/>
      </c>
    </row>
    <row r="280" spans="2:11" x14ac:dyDescent="0.25">
      <c r="B280" s="183">
        <f t="shared" si="36"/>
        <v>56100</v>
      </c>
      <c r="C280" s="183">
        <f t="shared" si="30"/>
        <v>66100</v>
      </c>
      <c r="D280" s="183">
        <f t="shared" si="31"/>
        <v>61100</v>
      </c>
      <c r="E280" s="183">
        <f t="shared" si="32"/>
        <v>5000</v>
      </c>
      <c r="F280" s="183">
        <f t="shared" si="33"/>
        <v>3500</v>
      </c>
      <c r="G280" s="183">
        <f t="shared" si="37"/>
        <v>8500</v>
      </c>
      <c r="H280" s="183">
        <f t="shared" si="38"/>
        <v>40200</v>
      </c>
      <c r="I280" s="183">
        <f t="shared" si="34"/>
        <v>4436</v>
      </c>
      <c r="J280" s="184">
        <f t="shared" si="39"/>
        <v>0.11999999999999834</v>
      </c>
      <c r="K280" s="185" t="str">
        <f t="shared" si="35"/>
        <v/>
      </c>
    </row>
    <row r="281" spans="2:11" x14ac:dyDescent="0.25">
      <c r="B281" s="183">
        <f t="shared" si="36"/>
        <v>56320</v>
      </c>
      <c r="C281" s="183">
        <f t="shared" ref="C281:C344" si="40">B281+B$20</f>
        <v>66320</v>
      </c>
      <c r="D281" s="183">
        <f t="shared" ref="D281:D344" si="41">B$20/2+B281</f>
        <v>61320</v>
      </c>
      <c r="E281" s="183">
        <f t="shared" ref="E281:E344" si="42">MIN(50%*B$20,MAX(0,50%*MIN(Q$15-Q$14,D281-Q$14)))</f>
        <v>5000</v>
      </c>
      <c r="F281" s="183">
        <f t="shared" ref="F281:F344" si="43">MIN(85%*B$20-E281,85%*MAX(0,D281-Q$15))</f>
        <v>3500</v>
      </c>
      <c r="G281" s="183">
        <f t="shared" si="37"/>
        <v>8500</v>
      </c>
      <c r="H281" s="183">
        <f t="shared" si="38"/>
        <v>40420</v>
      </c>
      <c r="I281" s="183">
        <f t="shared" ref="I281:I344" si="44">IF(H281&gt;P$10,(H281-P$10)*O$10+Q$10,IF(H281&gt;P$9,(H281-P$9)*O$9+Q$9,IF(H281&gt;P$8,(H281-P$8)*O$8+Q$8,IF(H281&gt;P$7,(H281-P$7)*O$7+Q$7,IF(H281&gt;P$6,(H281-P$6)*O$6+Q$6,IF(H281&gt;P$5,(H281-P$5)*O$5+Q$5,(H281-P$4)*O$4+Q$4))))))</f>
        <v>4462.3999999999996</v>
      </c>
      <c r="J281" s="184">
        <f t="shared" si="39"/>
        <v>0.11999999999999834</v>
      </c>
      <c r="K281" s="185" t="str">
        <f t="shared" ref="K281:K344" si="45">IF(C281=$O$20,I281,"")</f>
        <v/>
      </c>
    </row>
    <row r="282" spans="2:11" x14ac:dyDescent="0.25">
      <c r="B282" s="183">
        <f t="shared" ref="B282:B345" si="46">B281+L$20</f>
        <v>56540</v>
      </c>
      <c r="C282" s="183">
        <f t="shared" si="40"/>
        <v>66540</v>
      </c>
      <c r="D282" s="183">
        <f t="shared" si="41"/>
        <v>61540</v>
      </c>
      <c r="E282" s="183">
        <f t="shared" si="42"/>
        <v>5000</v>
      </c>
      <c r="F282" s="183">
        <f t="shared" si="43"/>
        <v>3500</v>
      </c>
      <c r="G282" s="183">
        <f t="shared" ref="G282:G345" si="47">E282+F282</f>
        <v>8500</v>
      </c>
      <c r="H282" s="183">
        <f t="shared" ref="H282:H345" si="48">MAX(0,B282+G282-E$20-F$20)</f>
        <v>40640</v>
      </c>
      <c r="I282" s="183">
        <f t="shared" si="44"/>
        <v>4488.7999999999993</v>
      </c>
      <c r="J282" s="184">
        <f t="shared" ref="J282:J345" si="49">(I283-I282)/L$20</f>
        <v>0.12000000000000248</v>
      </c>
      <c r="K282" s="185" t="str">
        <f t="shared" si="45"/>
        <v/>
      </c>
    </row>
    <row r="283" spans="2:11" x14ac:dyDescent="0.25">
      <c r="B283" s="183">
        <f t="shared" si="46"/>
        <v>56760</v>
      </c>
      <c r="C283" s="183">
        <f t="shared" si="40"/>
        <v>66760</v>
      </c>
      <c r="D283" s="183">
        <f t="shared" si="41"/>
        <v>61760</v>
      </c>
      <c r="E283" s="183">
        <f t="shared" si="42"/>
        <v>5000</v>
      </c>
      <c r="F283" s="183">
        <f t="shared" si="43"/>
        <v>3500</v>
      </c>
      <c r="G283" s="183">
        <f t="shared" si="47"/>
        <v>8500</v>
      </c>
      <c r="H283" s="183">
        <f t="shared" si="48"/>
        <v>40860</v>
      </c>
      <c r="I283" s="183">
        <f t="shared" si="44"/>
        <v>4515.2</v>
      </c>
      <c r="J283" s="184">
        <f t="shared" si="49"/>
        <v>0.12000000000000248</v>
      </c>
      <c r="K283" s="185" t="str">
        <f t="shared" si="45"/>
        <v/>
      </c>
    </row>
    <row r="284" spans="2:11" x14ac:dyDescent="0.25">
      <c r="B284" s="183">
        <f t="shared" si="46"/>
        <v>56980</v>
      </c>
      <c r="C284" s="183">
        <f t="shared" si="40"/>
        <v>66980</v>
      </c>
      <c r="D284" s="183">
        <f t="shared" si="41"/>
        <v>61980</v>
      </c>
      <c r="E284" s="183">
        <f t="shared" si="42"/>
        <v>5000</v>
      </c>
      <c r="F284" s="183">
        <f t="shared" si="43"/>
        <v>3500</v>
      </c>
      <c r="G284" s="183">
        <f t="shared" si="47"/>
        <v>8500</v>
      </c>
      <c r="H284" s="183">
        <f t="shared" si="48"/>
        <v>41080</v>
      </c>
      <c r="I284" s="183">
        <f t="shared" si="44"/>
        <v>4541.6000000000004</v>
      </c>
      <c r="J284" s="184">
        <f t="shared" si="49"/>
        <v>0.11999999999999834</v>
      </c>
      <c r="K284" s="185" t="str">
        <f t="shared" si="45"/>
        <v/>
      </c>
    </row>
    <row r="285" spans="2:11" x14ac:dyDescent="0.25">
      <c r="B285" s="183">
        <f t="shared" si="46"/>
        <v>57200</v>
      </c>
      <c r="C285" s="183">
        <f t="shared" si="40"/>
        <v>67200</v>
      </c>
      <c r="D285" s="183">
        <f t="shared" si="41"/>
        <v>62200</v>
      </c>
      <c r="E285" s="183">
        <f t="shared" si="42"/>
        <v>5000</v>
      </c>
      <c r="F285" s="183">
        <f t="shared" si="43"/>
        <v>3500</v>
      </c>
      <c r="G285" s="183">
        <f t="shared" si="47"/>
        <v>8500</v>
      </c>
      <c r="H285" s="183">
        <f t="shared" si="48"/>
        <v>41300</v>
      </c>
      <c r="I285" s="183">
        <f t="shared" si="44"/>
        <v>4568</v>
      </c>
      <c r="J285" s="184">
        <f t="shared" si="49"/>
        <v>0.11999999999999834</v>
      </c>
      <c r="K285" s="185" t="str">
        <f t="shared" si="45"/>
        <v/>
      </c>
    </row>
    <row r="286" spans="2:11" x14ac:dyDescent="0.25">
      <c r="B286" s="183">
        <f t="shared" si="46"/>
        <v>57420</v>
      </c>
      <c r="C286" s="183">
        <f t="shared" si="40"/>
        <v>67420</v>
      </c>
      <c r="D286" s="183">
        <f t="shared" si="41"/>
        <v>62420</v>
      </c>
      <c r="E286" s="183">
        <f t="shared" si="42"/>
        <v>5000</v>
      </c>
      <c r="F286" s="183">
        <f t="shared" si="43"/>
        <v>3500</v>
      </c>
      <c r="G286" s="183">
        <f t="shared" si="47"/>
        <v>8500</v>
      </c>
      <c r="H286" s="183">
        <f t="shared" si="48"/>
        <v>41520</v>
      </c>
      <c r="I286" s="183">
        <f t="shared" si="44"/>
        <v>4594.3999999999996</v>
      </c>
      <c r="J286" s="184">
        <f t="shared" si="49"/>
        <v>0.11999999999999834</v>
      </c>
      <c r="K286" s="185" t="str">
        <f t="shared" si="45"/>
        <v/>
      </c>
    </row>
    <row r="287" spans="2:11" x14ac:dyDescent="0.25">
      <c r="B287" s="183">
        <f t="shared" si="46"/>
        <v>57640</v>
      </c>
      <c r="C287" s="183">
        <f t="shared" si="40"/>
        <v>67640</v>
      </c>
      <c r="D287" s="183">
        <f t="shared" si="41"/>
        <v>62640</v>
      </c>
      <c r="E287" s="183">
        <f t="shared" si="42"/>
        <v>5000</v>
      </c>
      <c r="F287" s="183">
        <f t="shared" si="43"/>
        <v>3500</v>
      </c>
      <c r="G287" s="183">
        <f t="shared" si="47"/>
        <v>8500</v>
      </c>
      <c r="H287" s="183">
        <f t="shared" si="48"/>
        <v>41740</v>
      </c>
      <c r="I287" s="183">
        <f t="shared" si="44"/>
        <v>4620.7999999999993</v>
      </c>
      <c r="J287" s="184">
        <f t="shared" si="49"/>
        <v>0.12000000000000248</v>
      </c>
      <c r="K287" s="185" t="str">
        <f t="shared" si="45"/>
        <v/>
      </c>
    </row>
    <row r="288" spans="2:11" x14ac:dyDescent="0.25">
      <c r="B288" s="183">
        <f t="shared" si="46"/>
        <v>57860</v>
      </c>
      <c r="C288" s="183">
        <f t="shared" si="40"/>
        <v>67860</v>
      </c>
      <c r="D288" s="183">
        <f t="shared" si="41"/>
        <v>62860</v>
      </c>
      <c r="E288" s="183">
        <f t="shared" si="42"/>
        <v>5000</v>
      </c>
      <c r="F288" s="183">
        <f t="shared" si="43"/>
        <v>3500</v>
      </c>
      <c r="G288" s="183">
        <f t="shared" si="47"/>
        <v>8500</v>
      </c>
      <c r="H288" s="183">
        <f t="shared" si="48"/>
        <v>41960</v>
      </c>
      <c r="I288" s="183">
        <f t="shared" si="44"/>
        <v>4647.2</v>
      </c>
      <c r="J288" s="184">
        <f t="shared" si="49"/>
        <v>0.12000000000000248</v>
      </c>
      <c r="K288" s="185" t="str">
        <f t="shared" si="45"/>
        <v/>
      </c>
    </row>
    <row r="289" spans="2:11" x14ac:dyDescent="0.25">
      <c r="B289" s="183">
        <f t="shared" si="46"/>
        <v>58080</v>
      </c>
      <c r="C289" s="183">
        <f t="shared" si="40"/>
        <v>68080</v>
      </c>
      <c r="D289" s="183">
        <f t="shared" si="41"/>
        <v>63080</v>
      </c>
      <c r="E289" s="183">
        <f t="shared" si="42"/>
        <v>5000</v>
      </c>
      <c r="F289" s="183">
        <f t="shared" si="43"/>
        <v>3500</v>
      </c>
      <c r="G289" s="183">
        <f t="shared" si="47"/>
        <v>8500</v>
      </c>
      <c r="H289" s="183">
        <f t="shared" si="48"/>
        <v>42180</v>
      </c>
      <c r="I289" s="183">
        <f t="shared" si="44"/>
        <v>4673.6000000000004</v>
      </c>
      <c r="J289" s="184">
        <f t="shared" si="49"/>
        <v>0.11999999999999834</v>
      </c>
      <c r="K289" s="185" t="str">
        <f t="shared" si="45"/>
        <v/>
      </c>
    </row>
    <row r="290" spans="2:11" x14ac:dyDescent="0.25">
      <c r="B290" s="183">
        <f t="shared" si="46"/>
        <v>58300</v>
      </c>
      <c r="C290" s="183">
        <f t="shared" si="40"/>
        <v>68300</v>
      </c>
      <c r="D290" s="183">
        <f t="shared" si="41"/>
        <v>63300</v>
      </c>
      <c r="E290" s="183">
        <f t="shared" si="42"/>
        <v>5000</v>
      </c>
      <c r="F290" s="183">
        <f t="shared" si="43"/>
        <v>3500</v>
      </c>
      <c r="G290" s="183">
        <f t="shared" si="47"/>
        <v>8500</v>
      </c>
      <c r="H290" s="183">
        <f t="shared" si="48"/>
        <v>42400</v>
      </c>
      <c r="I290" s="183">
        <f t="shared" si="44"/>
        <v>4700</v>
      </c>
      <c r="J290" s="184">
        <f t="shared" si="49"/>
        <v>0.11999999999999834</v>
      </c>
      <c r="K290" s="185" t="str">
        <f t="shared" si="45"/>
        <v/>
      </c>
    </row>
    <row r="291" spans="2:11" x14ac:dyDescent="0.25">
      <c r="B291" s="183">
        <f t="shared" si="46"/>
        <v>58520</v>
      </c>
      <c r="C291" s="183">
        <f t="shared" si="40"/>
        <v>68520</v>
      </c>
      <c r="D291" s="183">
        <f t="shared" si="41"/>
        <v>63520</v>
      </c>
      <c r="E291" s="183">
        <f t="shared" si="42"/>
        <v>5000</v>
      </c>
      <c r="F291" s="183">
        <f t="shared" si="43"/>
        <v>3500</v>
      </c>
      <c r="G291" s="183">
        <f t="shared" si="47"/>
        <v>8500</v>
      </c>
      <c r="H291" s="183">
        <f t="shared" si="48"/>
        <v>42620</v>
      </c>
      <c r="I291" s="183">
        <f t="shared" si="44"/>
        <v>4726.3999999999996</v>
      </c>
      <c r="J291" s="184">
        <f t="shared" si="49"/>
        <v>0.11999999999999834</v>
      </c>
      <c r="K291" s="185" t="str">
        <f t="shared" si="45"/>
        <v/>
      </c>
    </row>
    <row r="292" spans="2:11" x14ac:dyDescent="0.25">
      <c r="B292" s="183">
        <f t="shared" si="46"/>
        <v>58740</v>
      </c>
      <c r="C292" s="183">
        <f t="shared" si="40"/>
        <v>68740</v>
      </c>
      <c r="D292" s="183">
        <f t="shared" si="41"/>
        <v>63740</v>
      </c>
      <c r="E292" s="183">
        <f t="shared" si="42"/>
        <v>5000</v>
      </c>
      <c r="F292" s="183">
        <f t="shared" si="43"/>
        <v>3500</v>
      </c>
      <c r="G292" s="183">
        <f t="shared" si="47"/>
        <v>8500</v>
      </c>
      <c r="H292" s="183">
        <f t="shared" si="48"/>
        <v>42840</v>
      </c>
      <c r="I292" s="183">
        <f t="shared" si="44"/>
        <v>4752.7999999999993</v>
      </c>
      <c r="J292" s="184">
        <f t="shared" si="49"/>
        <v>0.12000000000000248</v>
      </c>
      <c r="K292" s="185" t="str">
        <f t="shared" si="45"/>
        <v/>
      </c>
    </row>
    <row r="293" spans="2:11" x14ac:dyDescent="0.25">
      <c r="B293" s="183">
        <f t="shared" si="46"/>
        <v>58960</v>
      </c>
      <c r="C293" s="183">
        <f t="shared" si="40"/>
        <v>68960</v>
      </c>
      <c r="D293" s="183">
        <f t="shared" si="41"/>
        <v>63960</v>
      </c>
      <c r="E293" s="183">
        <f t="shared" si="42"/>
        <v>5000</v>
      </c>
      <c r="F293" s="183">
        <f t="shared" si="43"/>
        <v>3500</v>
      </c>
      <c r="G293" s="183">
        <f t="shared" si="47"/>
        <v>8500</v>
      </c>
      <c r="H293" s="183">
        <f t="shared" si="48"/>
        <v>43060</v>
      </c>
      <c r="I293" s="183">
        <f t="shared" si="44"/>
        <v>4779.2</v>
      </c>
      <c r="J293" s="184">
        <f t="shared" si="49"/>
        <v>0.12000000000000248</v>
      </c>
      <c r="K293" s="185" t="str">
        <f t="shared" si="45"/>
        <v/>
      </c>
    </row>
    <row r="294" spans="2:11" x14ac:dyDescent="0.25">
      <c r="B294" s="183">
        <f t="shared" si="46"/>
        <v>59180</v>
      </c>
      <c r="C294" s="183">
        <f t="shared" si="40"/>
        <v>69180</v>
      </c>
      <c r="D294" s="183">
        <f t="shared" si="41"/>
        <v>64180</v>
      </c>
      <c r="E294" s="183">
        <f t="shared" si="42"/>
        <v>5000</v>
      </c>
      <c r="F294" s="183">
        <f t="shared" si="43"/>
        <v>3500</v>
      </c>
      <c r="G294" s="183">
        <f t="shared" si="47"/>
        <v>8500</v>
      </c>
      <c r="H294" s="183">
        <f t="shared" si="48"/>
        <v>43280</v>
      </c>
      <c r="I294" s="183">
        <f t="shared" si="44"/>
        <v>4805.6000000000004</v>
      </c>
      <c r="J294" s="184">
        <f t="shared" si="49"/>
        <v>0.11999999999999834</v>
      </c>
      <c r="K294" s="185" t="str">
        <f t="shared" si="45"/>
        <v/>
      </c>
    </row>
    <row r="295" spans="2:11" x14ac:dyDescent="0.25">
      <c r="B295" s="183">
        <f t="shared" si="46"/>
        <v>59400</v>
      </c>
      <c r="C295" s="183">
        <f t="shared" si="40"/>
        <v>69400</v>
      </c>
      <c r="D295" s="183">
        <f t="shared" si="41"/>
        <v>64400</v>
      </c>
      <c r="E295" s="183">
        <f t="shared" si="42"/>
        <v>5000</v>
      </c>
      <c r="F295" s="183">
        <f t="shared" si="43"/>
        <v>3500</v>
      </c>
      <c r="G295" s="183">
        <f t="shared" si="47"/>
        <v>8500</v>
      </c>
      <c r="H295" s="183">
        <f t="shared" si="48"/>
        <v>43500</v>
      </c>
      <c r="I295" s="183">
        <f t="shared" si="44"/>
        <v>4832</v>
      </c>
      <c r="J295" s="184">
        <f t="shared" si="49"/>
        <v>0.11999999999999834</v>
      </c>
      <c r="K295" s="185" t="str">
        <f t="shared" si="45"/>
        <v/>
      </c>
    </row>
    <row r="296" spans="2:11" x14ac:dyDescent="0.25">
      <c r="B296" s="183">
        <f t="shared" si="46"/>
        <v>59620</v>
      </c>
      <c r="C296" s="183">
        <f t="shared" si="40"/>
        <v>69620</v>
      </c>
      <c r="D296" s="183">
        <f t="shared" si="41"/>
        <v>64620</v>
      </c>
      <c r="E296" s="183">
        <f t="shared" si="42"/>
        <v>5000</v>
      </c>
      <c r="F296" s="183">
        <f t="shared" si="43"/>
        <v>3500</v>
      </c>
      <c r="G296" s="183">
        <f t="shared" si="47"/>
        <v>8500</v>
      </c>
      <c r="H296" s="183">
        <f t="shared" si="48"/>
        <v>43720</v>
      </c>
      <c r="I296" s="183">
        <f t="shared" si="44"/>
        <v>4858.3999999999996</v>
      </c>
      <c r="J296" s="184">
        <f t="shared" si="49"/>
        <v>0.11999999999999834</v>
      </c>
      <c r="K296" s="185" t="str">
        <f t="shared" si="45"/>
        <v/>
      </c>
    </row>
    <row r="297" spans="2:11" x14ac:dyDescent="0.25">
      <c r="B297" s="183">
        <f t="shared" si="46"/>
        <v>59840</v>
      </c>
      <c r="C297" s="183">
        <f t="shared" si="40"/>
        <v>69840</v>
      </c>
      <c r="D297" s="183">
        <f t="shared" si="41"/>
        <v>64840</v>
      </c>
      <c r="E297" s="183">
        <f t="shared" si="42"/>
        <v>5000</v>
      </c>
      <c r="F297" s="183">
        <f t="shared" si="43"/>
        <v>3500</v>
      </c>
      <c r="G297" s="183">
        <f t="shared" si="47"/>
        <v>8500</v>
      </c>
      <c r="H297" s="183">
        <f t="shared" si="48"/>
        <v>43940</v>
      </c>
      <c r="I297" s="183">
        <f t="shared" si="44"/>
        <v>4884.7999999999993</v>
      </c>
      <c r="J297" s="184">
        <f t="shared" si="49"/>
        <v>0.12000000000000248</v>
      </c>
      <c r="K297" s="185" t="str">
        <f t="shared" si="45"/>
        <v/>
      </c>
    </row>
    <row r="298" spans="2:11" x14ac:dyDescent="0.25">
      <c r="B298" s="183">
        <f t="shared" si="46"/>
        <v>60060</v>
      </c>
      <c r="C298" s="183">
        <f t="shared" si="40"/>
        <v>70060</v>
      </c>
      <c r="D298" s="183">
        <f t="shared" si="41"/>
        <v>65060</v>
      </c>
      <c r="E298" s="183">
        <f t="shared" si="42"/>
        <v>5000</v>
      </c>
      <c r="F298" s="183">
        <f t="shared" si="43"/>
        <v>3500</v>
      </c>
      <c r="G298" s="183">
        <f t="shared" si="47"/>
        <v>8500</v>
      </c>
      <c r="H298" s="183">
        <f t="shared" si="48"/>
        <v>44160</v>
      </c>
      <c r="I298" s="183">
        <f t="shared" si="44"/>
        <v>4911.2</v>
      </c>
      <c r="J298" s="184">
        <f t="shared" si="49"/>
        <v>0.12000000000000248</v>
      </c>
      <c r="K298" s="185" t="str">
        <f t="shared" si="45"/>
        <v/>
      </c>
    </row>
    <row r="299" spans="2:11" x14ac:dyDescent="0.25">
      <c r="B299" s="183">
        <f t="shared" si="46"/>
        <v>60280</v>
      </c>
      <c r="C299" s="183">
        <f t="shared" si="40"/>
        <v>70280</v>
      </c>
      <c r="D299" s="183">
        <f t="shared" si="41"/>
        <v>65280</v>
      </c>
      <c r="E299" s="183">
        <f t="shared" si="42"/>
        <v>5000</v>
      </c>
      <c r="F299" s="183">
        <f t="shared" si="43"/>
        <v>3500</v>
      </c>
      <c r="G299" s="183">
        <f t="shared" si="47"/>
        <v>8500</v>
      </c>
      <c r="H299" s="183">
        <f t="shared" si="48"/>
        <v>44380</v>
      </c>
      <c r="I299" s="183">
        <f t="shared" si="44"/>
        <v>4937.6000000000004</v>
      </c>
      <c r="J299" s="184">
        <f t="shared" si="49"/>
        <v>0.11999999999999834</v>
      </c>
      <c r="K299" s="185" t="str">
        <f t="shared" si="45"/>
        <v/>
      </c>
    </row>
    <row r="300" spans="2:11" x14ac:dyDescent="0.25">
      <c r="B300" s="183">
        <f t="shared" si="46"/>
        <v>60500</v>
      </c>
      <c r="C300" s="183">
        <f t="shared" si="40"/>
        <v>70500</v>
      </c>
      <c r="D300" s="183">
        <f t="shared" si="41"/>
        <v>65500</v>
      </c>
      <c r="E300" s="183">
        <f t="shared" si="42"/>
        <v>5000</v>
      </c>
      <c r="F300" s="183">
        <f t="shared" si="43"/>
        <v>3500</v>
      </c>
      <c r="G300" s="183">
        <f t="shared" si="47"/>
        <v>8500</v>
      </c>
      <c r="H300" s="183">
        <f t="shared" si="48"/>
        <v>44600</v>
      </c>
      <c r="I300" s="183">
        <f t="shared" si="44"/>
        <v>4964</v>
      </c>
      <c r="J300" s="184">
        <f t="shared" si="49"/>
        <v>0.11999999999999834</v>
      </c>
      <c r="K300" s="185" t="str">
        <f t="shared" si="45"/>
        <v/>
      </c>
    </row>
    <row r="301" spans="2:11" x14ac:dyDescent="0.25">
      <c r="B301" s="183">
        <f t="shared" si="46"/>
        <v>60720</v>
      </c>
      <c r="C301" s="183">
        <f t="shared" si="40"/>
        <v>70720</v>
      </c>
      <c r="D301" s="183">
        <f t="shared" si="41"/>
        <v>65720</v>
      </c>
      <c r="E301" s="183">
        <f t="shared" si="42"/>
        <v>5000</v>
      </c>
      <c r="F301" s="183">
        <f t="shared" si="43"/>
        <v>3500</v>
      </c>
      <c r="G301" s="183">
        <f t="shared" si="47"/>
        <v>8500</v>
      </c>
      <c r="H301" s="183">
        <f t="shared" si="48"/>
        <v>44820</v>
      </c>
      <c r="I301" s="183">
        <f t="shared" si="44"/>
        <v>4990.3999999999996</v>
      </c>
      <c r="J301" s="184">
        <f t="shared" si="49"/>
        <v>0.11999999999999834</v>
      </c>
      <c r="K301" s="185" t="str">
        <f t="shared" si="45"/>
        <v/>
      </c>
    </row>
    <row r="302" spans="2:11" x14ac:dyDescent="0.25">
      <c r="B302" s="183">
        <f t="shared" si="46"/>
        <v>60940</v>
      </c>
      <c r="C302" s="183">
        <f t="shared" si="40"/>
        <v>70940</v>
      </c>
      <c r="D302" s="183">
        <f t="shared" si="41"/>
        <v>65940</v>
      </c>
      <c r="E302" s="183">
        <f t="shared" si="42"/>
        <v>5000</v>
      </c>
      <c r="F302" s="183">
        <f t="shared" si="43"/>
        <v>3500</v>
      </c>
      <c r="G302" s="183">
        <f t="shared" si="47"/>
        <v>8500</v>
      </c>
      <c r="H302" s="183">
        <f t="shared" si="48"/>
        <v>45040</v>
      </c>
      <c r="I302" s="183">
        <f t="shared" si="44"/>
        <v>5016.7999999999993</v>
      </c>
      <c r="J302" s="184">
        <f t="shared" si="49"/>
        <v>0.12000000000000248</v>
      </c>
      <c r="K302" s="185" t="str">
        <f t="shared" si="45"/>
        <v/>
      </c>
    </row>
    <row r="303" spans="2:11" x14ac:dyDescent="0.25">
      <c r="B303" s="183">
        <f t="shared" si="46"/>
        <v>61160</v>
      </c>
      <c r="C303" s="183">
        <f t="shared" si="40"/>
        <v>71160</v>
      </c>
      <c r="D303" s="183">
        <f t="shared" si="41"/>
        <v>66160</v>
      </c>
      <c r="E303" s="183">
        <f t="shared" si="42"/>
        <v>5000</v>
      </c>
      <c r="F303" s="183">
        <f t="shared" si="43"/>
        <v>3500</v>
      </c>
      <c r="G303" s="183">
        <f t="shared" si="47"/>
        <v>8500</v>
      </c>
      <c r="H303" s="183">
        <f t="shared" si="48"/>
        <v>45260</v>
      </c>
      <c r="I303" s="183">
        <f t="shared" si="44"/>
        <v>5043.2</v>
      </c>
      <c r="J303" s="184">
        <f t="shared" si="49"/>
        <v>0.12000000000000248</v>
      </c>
      <c r="K303" s="185" t="str">
        <f t="shared" si="45"/>
        <v/>
      </c>
    </row>
    <row r="304" spans="2:11" x14ac:dyDescent="0.25">
      <c r="B304" s="183">
        <f t="shared" si="46"/>
        <v>61380</v>
      </c>
      <c r="C304" s="183">
        <f t="shared" si="40"/>
        <v>71380</v>
      </c>
      <c r="D304" s="183">
        <f t="shared" si="41"/>
        <v>66380</v>
      </c>
      <c r="E304" s="183">
        <f t="shared" si="42"/>
        <v>5000</v>
      </c>
      <c r="F304" s="183">
        <f t="shared" si="43"/>
        <v>3500</v>
      </c>
      <c r="G304" s="183">
        <f t="shared" si="47"/>
        <v>8500</v>
      </c>
      <c r="H304" s="183">
        <f t="shared" si="48"/>
        <v>45480</v>
      </c>
      <c r="I304" s="183">
        <f t="shared" si="44"/>
        <v>5069.6000000000004</v>
      </c>
      <c r="J304" s="184">
        <f t="shared" si="49"/>
        <v>0.11999999999999834</v>
      </c>
      <c r="K304" s="185" t="str">
        <f t="shared" si="45"/>
        <v/>
      </c>
    </row>
    <row r="305" spans="2:11" x14ac:dyDescent="0.25">
      <c r="B305" s="183">
        <f t="shared" si="46"/>
        <v>61600</v>
      </c>
      <c r="C305" s="183">
        <f t="shared" si="40"/>
        <v>71600</v>
      </c>
      <c r="D305" s="183">
        <f t="shared" si="41"/>
        <v>66600</v>
      </c>
      <c r="E305" s="183">
        <f t="shared" si="42"/>
        <v>5000</v>
      </c>
      <c r="F305" s="183">
        <f t="shared" si="43"/>
        <v>3500</v>
      </c>
      <c r="G305" s="183">
        <f t="shared" si="47"/>
        <v>8500</v>
      </c>
      <c r="H305" s="183">
        <f t="shared" si="48"/>
        <v>45700</v>
      </c>
      <c r="I305" s="183">
        <f t="shared" si="44"/>
        <v>5096</v>
      </c>
      <c r="J305" s="184">
        <f t="shared" si="49"/>
        <v>0.11999999999999834</v>
      </c>
      <c r="K305" s="185" t="str">
        <f t="shared" si="45"/>
        <v/>
      </c>
    </row>
    <row r="306" spans="2:11" x14ac:dyDescent="0.25">
      <c r="B306" s="183">
        <f t="shared" si="46"/>
        <v>61820</v>
      </c>
      <c r="C306" s="183">
        <f t="shared" si="40"/>
        <v>71820</v>
      </c>
      <c r="D306" s="183">
        <f t="shared" si="41"/>
        <v>66820</v>
      </c>
      <c r="E306" s="183">
        <f t="shared" si="42"/>
        <v>5000</v>
      </c>
      <c r="F306" s="183">
        <f t="shared" si="43"/>
        <v>3500</v>
      </c>
      <c r="G306" s="183">
        <f t="shared" si="47"/>
        <v>8500</v>
      </c>
      <c r="H306" s="183">
        <f t="shared" si="48"/>
        <v>45920</v>
      </c>
      <c r="I306" s="183">
        <f t="shared" si="44"/>
        <v>5122.3999999999996</v>
      </c>
      <c r="J306" s="184">
        <f t="shared" si="49"/>
        <v>0.11999999999999834</v>
      </c>
      <c r="K306" s="185" t="str">
        <f t="shared" si="45"/>
        <v/>
      </c>
    </row>
    <row r="307" spans="2:11" x14ac:dyDescent="0.25">
      <c r="B307" s="183">
        <f t="shared" si="46"/>
        <v>62040</v>
      </c>
      <c r="C307" s="183">
        <f t="shared" si="40"/>
        <v>72040</v>
      </c>
      <c r="D307" s="183">
        <f t="shared" si="41"/>
        <v>67040</v>
      </c>
      <c r="E307" s="183">
        <f t="shared" si="42"/>
        <v>5000</v>
      </c>
      <c r="F307" s="183">
        <f t="shared" si="43"/>
        <v>3500</v>
      </c>
      <c r="G307" s="183">
        <f t="shared" si="47"/>
        <v>8500</v>
      </c>
      <c r="H307" s="183">
        <f t="shared" si="48"/>
        <v>46140</v>
      </c>
      <c r="I307" s="183">
        <f t="shared" si="44"/>
        <v>5148.7999999999993</v>
      </c>
      <c r="J307" s="184">
        <f t="shared" si="49"/>
        <v>0.12000000000000248</v>
      </c>
      <c r="K307" s="185" t="str">
        <f t="shared" si="45"/>
        <v/>
      </c>
    </row>
    <row r="308" spans="2:11" x14ac:dyDescent="0.25">
      <c r="B308" s="183">
        <f t="shared" si="46"/>
        <v>62260</v>
      </c>
      <c r="C308" s="183">
        <f t="shared" si="40"/>
        <v>72260</v>
      </c>
      <c r="D308" s="183">
        <f t="shared" si="41"/>
        <v>67260</v>
      </c>
      <c r="E308" s="183">
        <f t="shared" si="42"/>
        <v>5000</v>
      </c>
      <c r="F308" s="183">
        <f t="shared" si="43"/>
        <v>3500</v>
      </c>
      <c r="G308" s="183">
        <f t="shared" si="47"/>
        <v>8500</v>
      </c>
      <c r="H308" s="183">
        <f t="shared" si="48"/>
        <v>46360</v>
      </c>
      <c r="I308" s="183">
        <f t="shared" si="44"/>
        <v>5175.2</v>
      </c>
      <c r="J308" s="184">
        <f t="shared" si="49"/>
        <v>0.12000000000000248</v>
      </c>
      <c r="K308" s="185" t="str">
        <f t="shared" si="45"/>
        <v/>
      </c>
    </row>
    <row r="309" spans="2:11" x14ac:dyDescent="0.25">
      <c r="B309" s="183">
        <f t="shared" si="46"/>
        <v>62480</v>
      </c>
      <c r="C309" s="183">
        <f t="shared" si="40"/>
        <v>72480</v>
      </c>
      <c r="D309" s="183">
        <f t="shared" si="41"/>
        <v>67480</v>
      </c>
      <c r="E309" s="183">
        <f t="shared" si="42"/>
        <v>5000</v>
      </c>
      <c r="F309" s="183">
        <f t="shared" si="43"/>
        <v>3500</v>
      </c>
      <c r="G309" s="183">
        <f t="shared" si="47"/>
        <v>8500</v>
      </c>
      <c r="H309" s="183">
        <f t="shared" si="48"/>
        <v>46580</v>
      </c>
      <c r="I309" s="183">
        <f t="shared" si="44"/>
        <v>5201.6000000000004</v>
      </c>
      <c r="J309" s="184">
        <f t="shared" si="49"/>
        <v>0.11999999999999834</v>
      </c>
      <c r="K309" s="185" t="str">
        <f t="shared" si="45"/>
        <v/>
      </c>
    </row>
    <row r="310" spans="2:11" x14ac:dyDescent="0.25">
      <c r="B310" s="183">
        <f t="shared" si="46"/>
        <v>62700</v>
      </c>
      <c r="C310" s="183">
        <f t="shared" si="40"/>
        <v>72700</v>
      </c>
      <c r="D310" s="183">
        <f t="shared" si="41"/>
        <v>67700</v>
      </c>
      <c r="E310" s="183">
        <f t="shared" si="42"/>
        <v>5000</v>
      </c>
      <c r="F310" s="183">
        <f t="shared" si="43"/>
        <v>3500</v>
      </c>
      <c r="G310" s="183">
        <f t="shared" si="47"/>
        <v>8500</v>
      </c>
      <c r="H310" s="183">
        <f t="shared" si="48"/>
        <v>46800</v>
      </c>
      <c r="I310" s="183">
        <f t="shared" si="44"/>
        <v>5228</v>
      </c>
      <c r="J310" s="184">
        <f t="shared" si="49"/>
        <v>0.11999999999999834</v>
      </c>
      <c r="K310" s="185" t="str">
        <f t="shared" si="45"/>
        <v/>
      </c>
    </row>
    <row r="311" spans="2:11" x14ac:dyDescent="0.25">
      <c r="B311" s="183">
        <f t="shared" si="46"/>
        <v>62920</v>
      </c>
      <c r="C311" s="183">
        <f t="shared" si="40"/>
        <v>72920</v>
      </c>
      <c r="D311" s="183">
        <f t="shared" si="41"/>
        <v>67920</v>
      </c>
      <c r="E311" s="183">
        <f t="shared" si="42"/>
        <v>5000</v>
      </c>
      <c r="F311" s="183">
        <f t="shared" si="43"/>
        <v>3500</v>
      </c>
      <c r="G311" s="183">
        <f t="shared" si="47"/>
        <v>8500</v>
      </c>
      <c r="H311" s="183">
        <f t="shared" si="48"/>
        <v>47020</v>
      </c>
      <c r="I311" s="183">
        <f t="shared" si="44"/>
        <v>5254.4</v>
      </c>
      <c r="J311" s="184">
        <f t="shared" si="49"/>
        <v>0.11999999999999834</v>
      </c>
      <c r="K311" s="185" t="str">
        <f t="shared" si="45"/>
        <v/>
      </c>
    </row>
    <row r="312" spans="2:11" x14ac:dyDescent="0.25">
      <c r="B312" s="183">
        <f t="shared" si="46"/>
        <v>63140</v>
      </c>
      <c r="C312" s="183">
        <f t="shared" si="40"/>
        <v>73140</v>
      </c>
      <c r="D312" s="183">
        <f t="shared" si="41"/>
        <v>68140</v>
      </c>
      <c r="E312" s="183">
        <f t="shared" si="42"/>
        <v>5000</v>
      </c>
      <c r="F312" s="183">
        <f t="shared" si="43"/>
        <v>3500</v>
      </c>
      <c r="G312" s="183">
        <f t="shared" si="47"/>
        <v>8500</v>
      </c>
      <c r="H312" s="183">
        <f t="shared" si="48"/>
        <v>47240</v>
      </c>
      <c r="I312" s="183">
        <f t="shared" si="44"/>
        <v>5280.7999999999993</v>
      </c>
      <c r="J312" s="184">
        <f t="shared" si="49"/>
        <v>0.12000000000000248</v>
      </c>
      <c r="K312" s="185" t="str">
        <f t="shared" si="45"/>
        <v/>
      </c>
    </row>
    <row r="313" spans="2:11" x14ac:dyDescent="0.25">
      <c r="B313" s="183">
        <f t="shared" si="46"/>
        <v>63360</v>
      </c>
      <c r="C313" s="183">
        <f t="shared" si="40"/>
        <v>73360</v>
      </c>
      <c r="D313" s="183">
        <f t="shared" si="41"/>
        <v>68360</v>
      </c>
      <c r="E313" s="183">
        <f t="shared" si="42"/>
        <v>5000</v>
      </c>
      <c r="F313" s="183">
        <f t="shared" si="43"/>
        <v>3500</v>
      </c>
      <c r="G313" s="183">
        <f t="shared" si="47"/>
        <v>8500</v>
      </c>
      <c r="H313" s="183">
        <f t="shared" si="48"/>
        <v>47460</v>
      </c>
      <c r="I313" s="183">
        <f t="shared" si="44"/>
        <v>5307.2</v>
      </c>
      <c r="J313" s="184">
        <f t="shared" si="49"/>
        <v>0.12000000000000248</v>
      </c>
      <c r="K313" s="185" t="str">
        <f t="shared" si="45"/>
        <v/>
      </c>
    </row>
    <row r="314" spans="2:11" x14ac:dyDescent="0.25">
      <c r="B314" s="183">
        <f t="shared" si="46"/>
        <v>63580</v>
      </c>
      <c r="C314" s="183">
        <f t="shared" si="40"/>
        <v>73580</v>
      </c>
      <c r="D314" s="183">
        <f t="shared" si="41"/>
        <v>68580</v>
      </c>
      <c r="E314" s="183">
        <f t="shared" si="42"/>
        <v>5000</v>
      </c>
      <c r="F314" s="183">
        <f t="shared" si="43"/>
        <v>3500</v>
      </c>
      <c r="G314" s="183">
        <f t="shared" si="47"/>
        <v>8500</v>
      </c>
      <c r="H314" s="183">
        <f t="shared" si="48"/>
        <v>47680</v>
      </c>
      <c r="I314" s="183">
        <f t="shared" si="44"/>
        <v>5333.6</v>
      </c>
      <c r="J314" s="184">
        <f t="shared" si="49"/>
        <v>0.11999999999999834</v>
      </c>
      <c r="K314" s="185" t="str">
        <f t="shared" si="45"/>
        <v/>
      </c>
    </row>
    <row r="315" spans="2:11" x14ac:dyDescent="0.25">
      <c r="B315" s="183">
        <f t="shared" si="46"/>
        <v>63800</v>
      </c>
      <c r="C315" s="183">
        <f t="shared" si="40"/>
        <v>73800</v>
      </c>
      <c r="D315" s="183">
        <f t="shared" si="41"/>
        <v>68800</v>
      </c>
      <c r="E315" s="183">
        <f t="shared" si="42"/>
        <v>5000</v>
      </c>
      <c r="F315" s="183">
        <f t="shared" si="43"/>
        <v>3500</v>
      </c>
      <c r="G315" s="183">
        <f t="shared" si="47"/>
        <v>8500</v>
      </c>
      <c r="H315" s="183">
        <f t="shared" si="48"/>
        <v>47900</v>
      </c>
      <c r="I315" s="183">
        <f t="shared" si="44"/>
        <v>5360</v>
      </c>
      <c r="J315" s="184">
        <f t="shared" si="49"/>
        <v>0.11999999999999834</v>
      </c>
      <c r="K315" s="185" t="str">
        <f t="shared" si="45"/>
        <v/>
      </c>
    </row>
    <row r="316" spans="2:11" x14ac:dyDescent="0.25">
      <c r="B316" s="183">
        <f t="shared" si="46"/>
        <v>64020</v>
      </c>
      <c r="C316" s="183">
        <f t="shared" si="40"/>
        <v>74020</v>
      </c>
      <c r="D316" s="183">
        <f t="shared" si="41"/>
        <v>69020</v>
      </c>
      <c r="E316" s="183">
        <f t="shared" si="42"/>
        <v>5000</v>
      </c>
      <c r="F316" s="183">
        <f t="shared" si="43"/>
        <v>3500</v>
      </c>
      <c r="G316" s="183">
        <f t="shared" si="47"/>
        <v>8500</v>
      </c>
      <c r="H316" s="183">
        <f t="shared" si="48"/>
        <v>48120</v>
      </c>
      <c r="I316" s="183">
        <f t="shared" si="44"/>
        <v>5386.4</v>
      </c>
      <c r="J316" s="184">
        <f t="shared" si="49"/>
        <v>0.11999999999999834</v>
      </c>
      <c r="K316" s="185" t="str">
        <f t="shared" si="45"/>
        <v/>
      </c>
    </row>
    <row r="317" spans="2:11" x14ac:dyDescent="0.25">
      <c r="B317" s="183">
        <f t="shared" si="46"/>
        <v>64240</v>
      </c>
      <c r="C317" s="183">
        <f t="shared" si="40"/>
        <v>74240</v>
      </c>
      <c r="D317" s="183">
        <f t="shared" si="41"/>
        <v>69240</v>
      </c>
      <c r="E317" s="183">
        <f t="shared" si="42"/>
        <v>5000</v>
      </c>
      <c r="F317" s="183">
        <f t="shared" si="43"/>
        <v>3500</v>
      </c>
      <c r="G317" s="183">
        <f t="shared" si="47"/>
        <v>8500</v>
      </c>
      <c r="H317" s="183">
        <f t="shared" si="48"/>
        <v>48340</v>
      </c>
      <c r="I317" s="183">
        <f t="shared" si="44"/>
        <v>5412.7999999999993</v>
      </c>
      <c r="J317" s="184">
        <f t="shared" si="49"/>
        <v>0.12000000000000248</v>
      </c>
      <c r="K317" s="185" t="str">
        <f t="shared" si="45"/>
        <v/>
      </c>
    </row>
    <row r="318" spans="2:11" x14ac:dyDescent="0.25">
      <c r="B318" s="183">
        <f t="shared" si="46"/>
        <v>64460</v>
      </c>
      <c r="C318" s="183">
        <f t="shared" si="40"/>
        <v>74460</v>
      </c>
      <c r="D318" s="183">
        <f t="shared" si="41"/>
        <v>69460</v>
      </c>
      <c r="E318" s="183">
        <f t="shared" si="42"/>
        <v>5000</v>
      </c>
      <c r="F318" s="183">
        <f t="shared" si="43"/>
        <v>3500</v>
      </c>
      <c r="G318" s="183">
        <f t="shared" si="47"/>
        <v>8500</v>
      </c>
      <c r="H318" s="183">
        <f t="shared" si="48"/>
        <v>48560</v>
      </c>
      <c r="I318" s="183">
        <f t="shared" si="44"/>
        <v>5439.2</v>
      </c>
      <c r="J318" s="184">
        <f t="shared" si="49"/>
        <v>0.12000000000000248</v>
      </c>
      <c r="K318" s="185" t="str">
        <f t="shared" si="45"/>
        <v/>
      </c>
    </row>
    <row r="319" spans="2:11" x14ac:dyDescent="0.25">
      <c r="B319" s="183">
        <f t="shared" si="46"/>
        <v>64680</v>
      </c>
      <c r="C319" s="183">
        <f t="shared" si="40"/>
        <v>74680</v>
      </c>
      <c r="D319" s="183">
        <f t="shared" si="41"/>
        <v>69680</v>
      </c>
      <c r="E319" s="183">
        <f t="shared" si="42"/>
        <v>5000</v>
      </c>
      <c r="F319" s="183">
        <f t="shared" si="43"/>
        <v>3500</v>
      </c>
      <c r="G319" s="183">
        <f t="shared" si="47"/>
        <v>8500</v>
      </c>
      <c r="H319" s="183">
        <f t="shared" si="48"/>
        <v>48780</v>
      </c>
      <c r="I319" s="183">
        <f t="shared" si="44"/>
        <v>5465.6</v>
      </c>
      <c r="J319" s="184">
        <f t="shared" si="49"/>
        <v>0.11999999999999834</v>
      </c>
      <c r="K319" s="185" t="str">
        <f t="shared" si="45"/>
        <v/>
      </c>
    </row>
    <row r="320" spans="2:11" x14ac:dyDescent="0.25">
      <c r="B320" s="183">
        <f t="shared" si="46"/>
        <v>64900</v>
      </c>
      <c r="C320" s="183">
        <f t="shared" si="40"/>
        <v>74900</v>
      </c>
      <c r="D320" s="183">
        <f t="shared" si="41"/>
        <v>69900</v>
      </c>
      <c r="E320" s="183">
        <f t="shared" si="42"/>
        <v>5000</v>
      </c>
      <c r="F320" s="183">
        <f t="shared" si="43"/>
        <v>3500</v>
      </c>
      <c r="G320" s="183">
        <f t="shared" si="47"/>
        <v>8500</v>
      </c>
      <c r="H320" s="183">
        <f t="shared" si="48"/>
        <v>49000</v>
      </c>
      <c r="I320" s="183">
        <f t="shared" si="44"/>
        <v>5492</v>
      </c>
      <c r="J320" s="184">
        <f t="shared" si="49"/>
        <v>0.11999999999999834</v>
      </c>
      <c r="K320" s="185" t="str">
        <f t="shared" si="45"/>
        <v/>
      </c>
    </row>
    <row r="321" spans="2:11" x14ac:dyDescent="0.25">
      <c r="B321" s="183">
        <f t="shared" si="46"/>
        <v>65120</v>
      </c>
      <c r="C321" s="183">
        <f t="shared" si="40"/>
        <v>75120</v>
      </c>
      <c r="D321" s="183">
        <f t="shared" si="41"/>
        <v>70120</v>
      </c>
      <c r="E321" s="183">
        <f t="shared" si="42"/>
        <v>5000</v>
      </c>
      <c r="F321" s="183">
        <f t="shared" si="43"/>
        <v>3500</v>
      </c>
      <c r="G321" s="183">
        <f t="shared" si="47"/>
        <v>8500</v>
      </c>
      <c r="H321" s="183">
        <f t="shared" si="48"/>
        <v>49220</v>
      </c>
      <c r="I321" s="183">
        <f t="shared" si="44"/>
        <v>5518.4</v>
      </c>
      <c r="J321" s="184">
        <f t="shared" si="49"/>
        <v>0.11999999999999834</v>
      </c>
      <c r="K321" s="185" t="str">
        <f t="shared" si="45"/>
        <v/>
      </c>
    </row>
    <row r="322" spans="2:11" x14ac:dyDescent="0.25">
      <c r="B322" s="183">
        <f t="shared" si="46"/>
        <v>65340</v>
      </c>
      <c r="C322" s="183">
        <f t="shared" si="40"/>
        <v>75340</v>
      </c>
      <c r="D322" s="183">
        <f t="shared" si="41"/>
        <v>70340</v>
      </c>
      <c r="E322" s="183">
        <f t="shared" si="42"/>
        <v>5000</v>
      </c>
      <c r="F322" s="183">
        <f t="shared" si="43"/>
        <v>3500</v>
      </c>
      <c r="G322" s="183">
        <f t="shared" si="47"/>
        <v>8500</v>
      </c>
      <c r="H322" s="183">
        <f t="shared" si="48"/>
        <v>49440</v>
      </c>
      <c r="I322" s="183">
        <f t="shared" si="44"/>
        <v>5544.7999999999993</v>
      </c>
      <c r="J322" s="184">
        <f t="shared" si="49"/>
        <v>0.12000000000000248</v>
      </c>
      <c r="K322" s="185" t="str">
        <f t="shared" si="45"/>
        <v/>
      </c>
    </row>
    <row r="323" spans="2:11" x14ac:dyDescent="0.25">
      <c r="B323" s="183">
        <f t="shared" si="46"/>
        <v>65560</v>
      </c>
      <c r="C323" s="183">
        <f t="shared" si="40"/>
        <v>75560</v>
      </c>
      <c r="D323" s="183">
        <f t="shared" si="41"/>
        <v>70560</v>
      </c>
      <c r="E323" s="183">
        <f t="shared" si="42"/>
        <v>5000</v>
      </c>
      <c r="F323" s="183">
        <f t="shared" si="43"/>
        <v>3500</v>
      </c>
      <c r="G323" s="183">
        <f t="shared" si="47"/>
        <v>8500</v>
      </c>
      <c r="H323" s="183">
        <f t="shared" si="48"/>
        <v>49660</v>
      </c>
      <c r="I323" s="183">
        <f t="shared" si="44"/>
        <v>5571.2</v>
      </c>
      <c r="J323" s="184">
        <f t="shared" si="49"/>
        <v>0.12000000000000248</v>
      </c>
      <c r="K323" s="185" t="str">
        <f t="shared" si="45"/>
        <v/>
      </c>
    </row>
    <row r="324" spans="2:11" x14ac:dyDescent="0.25">
      <c r="B324" s="183">
        <f t="shared" si="46"/>
        <v>65780</v>
      </c>
      <c r="C324" s="183">
        <f t="shared" si="40"/>
        <v>75780</v>
      </c>
      <c r="D324" s="183">
        <f t="shared" si="41"/>
        <v>70780</v>
      </c>
      <c r="E324" s="183">
        <f t="shared" si="42"/>
        <v>5000</v>
      </c>
      <c r="F324" s="183">
        <f t="shared" si="43"/>
        <v>3500</v>
      </c>
      <c r="G324" s="183">
        <f t="shared" si="47"/>
        <v>8500</v>
      </c>
      <c r="H324" s="183">
        <f t="shared" si="48"/>
        <v>49880</v>
      </c>
      <c r="I324" s="183">
        <f t="shared" si="44"/>
        <v>5597.6</v>
      </c>
      <c r="J324" s="184">
        <f t="shared" si="49"/>
        <v>0.11999999999999834</v>
      </c>
      <c r="K324" s="185" t="str">
        <f t="shared" si="45"/>
        <v/>
      </c>
    </row>
    <row r="325" spans="2:11" x14ac:dyDescent="0.25">
      <c r="B325" s="183">
        <f t="shared" si="46"/>
        <v>66000</v>
      </c>
      <c r="C325" s="183">
        <f t="shared" si="40"/>
        <v>76000</v>
      </c>
      <c r="D325" s="183">
        <f t="shared" si="41"/>
        <v>71000</v>
      </c>
      <c r="E325" s="183">
        <f t="shared" si="42"/>
        <v>5000</v>
      </c>
      <c r="F325" s="183">
        <f t="shared" si="43"/>
        <v>3500</v>
      </c>
      <c r="G325" s="183">
        <f t="shared" si="47"/>
        <v>8500</v>
      </c>
      <c r="H325" s="183">
        <f t="shared" si="48"/>
        <v>50100</v>
      </c>
      <c r="I325" s="183">
        <f t="shared" si="44"/>
        <v>5624</v>
      </c>
      <c r="J325" s="184">
        <f t="shared" si="49"/>
        <v>0.11999999999999834</v>
      </c>
      <c r="K325" s="185" t="str">
        <f t="shared" si="45"/>
        <v/>
      </c>
    </row>
    <row r="326" spans="2:11" x14ac:dyDescent="0.25">
      <c r="B326" s="183">
        <f t="shared" si="46"/>
        <v>66220</v>
      </c>
      <c r="C326" s="183">
        <f t="shared" si="40"/>
        <v>76220</v>
      </c>
      <c r="D326" s="183">
        <f t="shared" si="41"/>
        <v>71220</v>
      </c>
      <c r="E326" s="183">
        <f t="shared" si="42"/>
        <v>5000</v>
      </c>
      <c r="F326" s="183">
        <f t="shared" si="43"/>
        <v>3500</v>
      </c>
      <c r="G326" s="183">
        <f t="shared" si="47"/>
        <v>8500</v>
      </c>
      <c r="H326" s="183">
        <f t="shared" si="48"/>
        <v>50320</v>
      </c>
      <c r="I326" s="183">
        <f t="shared" si="44"/>
        <v>5650.4</v>
      </c>
      <c r="J326" s="184">
        <f t="shared" si="49"/>
        <v>0.11999999999999834</v>
      </c>
      <c r="K326" s="185" t="str">
        <f t="shared" si="45"/>
        <v/>
      </c>
    </row>
    <row r="327" spans="2:11" x14ac:dyDescent="0.25">
      <c r="B327" s="183">
        <f t="shared" si="46"/>
        <v>66440</v>
      </c>
      <c r="C327" s="183">
        <f t="shared" si="40"/>
        <v>76440</v>
      </c>
      <c r="D327" s="183">
        <f t="shared" si="41"/>
        <v>71440</v>
      </c>
      <c r="E327" s="183">
        <f t="shared" si="42"/>
        <v>5000</v>
      </c>
      <c r="F327" s="183">
        <f t="shared" si="43"/>
        <v>3500</v>
      </c>
      <c r="G327" s="183">
        <f t="shared" si="47"/>
        <v>8500</v>
      </c>
      <c r="H327" s="183">
        <f t="shared" si="48"/>
        <v>50540</v>
      </c>
      <c r="I327" s="183">
        <f t="shared" si="44"/>
        <v>5676.7999999999993</v>
      </c>
      <c r="J327" s="184">
        <f t="shared" si="49"/>
        <v>0.12000000000000248</v>
      </c>
      <c r="K327" s="185" t="str">
        <f t="shared" si="45"/>
        <v/>
      </c>
    </row>
    <row r="328" spans="2:11" x14ac:dyDescent="0.25">
      <c r="B328" s="183">
        <f t="shared" si="46"/>
        <v>66660</v>
      </c>
      <c r="C328" s="183">
        <f t="shared" si="40"/>
        <v>76660</v>
      </c>
      <c r="D328" s="183">
        <f t="shared" si="41"/>
        <v>71660</v>
      </c>
      <c r="E328" s="183">
        <f t="shared" si="42"/>
        <v>5000</v>
      </c>
      <c r="F328" s="183">
        <f t="shared" si="43"/>
        <v>3500</v>
      </c>
      <c r="G328" s="183">
        <f t="shared" si="47"/>
        <v>8500</v>
      </c>
      <c r="H328" s="183">
        <f t="shared" si="48"/>
        <v>50760</v>
      </c>
      <c r="I328" s="183">
        <f t="shared" si="44"/>
        <v>5703.2</v>
      </c>
      <c r="J328" s="184">
        <f t="shared" si="49"/>
        <v>0.12000000000000248</v>
      </c>
      <c r="K328" s="185" t="str">
        <f t="shared" si="45"/>
        <v/>
      </c>
    </row>
    <row r="329" spans="2:11" x14ac:dyDescent="0.25">
      <c r="B329" s="183">
        <f t="shared" si="46"/>
        <v>66880</v>
      </c>
      <c r="C329" s="183">
        <f t="shared" si="40"/>
        <v>76880</v>
      </c>
      <c r="D329" s="183">
        <f t="shared" si="41"/>
        <v>71880</v>
      </c>
      <c r="E329" s="183">
        <f t="shared" si="42"/>
        <v>5000</v>
      </c>
      <c r="F329" s="183">
        <f t="shared" si="43"/>
        <v>3500</v>
      </c>
      <c r="G329" s="183">
        <f t="shared" si="47"/>
        <v>8500</v>
      </c>
      <c r="H329" s="183">
        <f t="shared" si="48"/>
        <v>50980</v>
      </c>
      <c r="I329" s="183">
        <f t="shared" si="44"/>
        <v>5729.6</v>
      </c>
      <c r="J329" s="184">
        <f t="shared" si="49"/>
        <v>0.11999999999999834</v>
      </c>
      <c r="K329" s="185" t="str">
        <f t="shared" si="45"/>
        <v/>
      </c>
    </row>
    <row r="330" spans="2:11" x14ac:dyDescent="0.25">
      <c r="B330" s="183">
        <f t="shared" si="46"/>
        <v>67100</v>
      </c>
      <c r="C330" s="183">
        <f t="shared" si="40"/>
        <v>77100</v>
      </c>
      <c r="D330" s="183">
        <f t="shared" si="41"/>
        <v>72100</v>
      </c>
      <c r="E330" s="183">
        <f t="shared" si="42"/>
        <v>5000</v>
      </c>
      <c r="F330" s="183">
        <f t="shared" si="43"/>
        <v>3500</v>
      </c>
      <c r="G330" s="183">
        <f t="shared" si="47"/>
        <v>8500</v>
      </c>
      <c r="H330" s="183">
        <f t="shared" si="48"/>
        <v>51200</v>
      </c>
      <c r="I330" s="183">
        <f t="shared" si="44"/>
        <v>5756</v>
      </c>
      <c r="J330" s="184">
        <f t="shared" si="49"/>
        <v>0.11999999999999834</v>
      </c>
      <c r="K330" s="185" t="str">
        <f t="shared" si="45"/>
        <v/>
      </c>
    </row>
    <row r="331" spans="2:11" x14ac:dyDescent="0.25">
      <c r="B331" s="183">
        <f t="shared" si="46"/>
        <v>67320</v>
      </c>
      <c r="C331" s="183">
        <f t="shared" si="40"/>
        <v>77320</v>
      </c>
      <c r="D331" s="183">
        <f t="shared" si="41"/>
        <v>72320</v>
      </c>
      <c r="E331" s="183">
        <f t="shared" si="42"/>
        <v>5000</v>
      </c>
      <c r="F331" s="183">
        <f t="shared" si="43"/>
        <v>3500</v>
      </c>
      <c r="G331" s="183">
        <f t="shared" si="47"/>
        <v>8500</v>
      </c>
      <c r="H331" s="183">
        <f t="shared" si="48"/>
        <v>51420</v>
      </c>
      <c r="I331" s="183">
        <f t="shared" si="44"/>
        <v>5782.4</v>
      </c>
      <c r="J331" s="184">
        <f t="shared" si="49"/>
        <v>0.11999999999999834</v>
      </c>
      <c r="K331" s="185" t="str">
        <f t="shared" si="45"/>
        <v/>
      </c>
    </row>
    <row r="332" spans="2:11" x14ac:dyDescent="0.25">
      <c r="B332" s="183">
        <f t="shared" si="46"/>
        <v>67540</v>
      </c>
      <c r="C332" s="183">
        <f t="shared" si="40"/>
        <v>77540</v>
      </c>
      <c r="D332" s="183">
        <f t="shared" si="41"/>
        <v>72540</v>
      </c>
      <c r="E332" s="183">
        <f t="shared" si="42"/>
        <v>5000</v>
      </c>
      <c r="F332" s="183">
        <f t="shared" si="43"/>
        <v>3500</v>
      </c>
      <c r="G332" s="183">
        <f t="shared" si="47"/>
        <v>8500</v>
      </c>
      <c r="H332" s="183">
        <f t="shared" si="48"/>
        <v>51640</v>
      </c>
      <c r="I332" s="183">
        <f t="shared" si="44"/>
        <v>5808.7999999999993</v>
      </c>
      <c r="J332" s="184">
        <f t="shared" si="49"/>
        <v>0.12000000000000248</v>
      </c>
      <c r="K332" s="185" t="str">
        <f t="shared" si="45"/>
        <v/>
      </c>
    </row>
    <row r="333" spans="2:11" x14ac:dyDescent="0.25">
      <c r="B333" s="183">
        <f t="shared" si="46"/>
        <v>67760</v>
      </c>
      <c r="C333" s="183">
        <f t="shared" si="40"/>
        <v>77760</v>
      </c>
      <c r="D333" s="183">
        <f t="shared" si="41"/>
        <v>72760</v>
      </c>
      <c r="E333" s="183">
        <f t="shared" si="42"/>
        <v>5000</v>
      </c>
      <c r="F333" s="183">
        <f t="shared" si="43"/>
        <v>3500</v>
      </c>
      <c r="G333" s="183">
        <f t="shared" si="47"/>
        <v>8500</v>
      </c>
      <c r="H333" s="183">
        <f t="shared" si="48"/>
        <v>51860</v>
      </c>
      <c r="I333" s="183">
        <f t="shared" si="44"/>
        <v>5835.2</v>
      </c>
      <c r="J333" s="184">
        <f t="shared" si="49"/>
        <v>0.12000000000000248</v>
      </c>
      <c r="K333" s="185" t="str">
        <f t="shared" si="45"/>
        <v/>
      </c>
    </row>
    <row r="334" spans="2:11" x14ac:dyDescent="0.25">
      <c r="B334" s="183">
        <f t="shared" si="46"/>
        <v>67980</v>
      </c>
      <c r="C334" s="183">
        <f t="shared" si="40"/>
        <v>77980</v>
      </c>
      <c r="D334" s="183">
        <f t="shared" si="41"/>
        <v>72980</v>
      </c>
      <c r="E334" s="183">
        <f t="shared" si="42"/>
        <v>5000</v>
      </c>
      <c r="F334" s="183">
        <f t="shared" si="43"/>
        <v>3500</v>
      </c>
      <c r="G334" s="183">
        <f t="shared" si="47"/>
        <v>8500</v>
      </c>
      <c r="H334" s="183">
        <f t="shared" si="48"/>
        <v>52080</v>
      </c>
      <c r="I334" s="183">
        <f t="shared" si="44"/>
        <v>5861.6</v>
      </c>
      <c r="J334" s="184">
        <f t="shared" si="49"/>
        <v>0.11999999999999834</v>
      </c>
      <c r="K334" s="185" t="str">
        <f t="shared" si="45"/>
        <v/>
      </c>
    </row>
    <row r="335" spans="2:11" x14ac:dyDescent="0.25">
      <c r="B335" s="183">
        <f t="shared" si="46"/>
        <v>68200</v>
      </c>
      <c r="C335" s="183">
        <f t="shared" si="40"/>
        <v>78200</v>
      </c>
      <c r="D335" s="183">
        <f t="shared" si="41"/>
        <v>73200</v>
      </c>
      <c r="E335" s="183">
        <f t="shared" si="42"/>
        <v>5000</v>
      </c>
      <c r="F335" s="183">
        <f t="shared" si="43"/>
        <v>3500</v>
      </c>
      <c r="G335" s="183">
        <f t="shared" si="47"/>
        <v>8500</v>
      </c>
      <c r="H335" s="183">
        <f t="shared" si="48"/>
        <v>52300</v>
      </c>
      <c r="I335" s="183">
        <f t="shared" si="44"/>
        <v>5888</v>
      </c>
      <c r="J335" s="184">
        <f t="shared" si="49"/>
        <v>0.11999999999999834</v>
      </c>
      <c r="K335" s="185" t="str">
        <f t="shared" si="45"/>
        <v/>
      </c>
    </row>
    <row r="336" spans="2:11" x14ac:dyDescent="0.25">
      <c r="B336" s="183">
        <f t="shared" si="46"/>
        <v>68420</v>
      </c>
      <c r="C336" s="183">
        <f t="shared" si="40"/>
        <v>78420</v>
      </c>
      <c r="D336" s="183">
        <f t="shared" si="41"/>
        <v>73420</v>
      </c>
      <c r="E336" s="183">
        <f t="shared" si="42"/>
        <v>5000</v>
      </c>
      <c r="F336" s="183">
        <f t="shared" si="43"/>
        <v>3500</v>
      </c>
      <c r="G336" s="183">
        <f t="shared" si="47"/>
        <v>8500</v>
      </c>
      <c r="H336" s="183">
        <f t="shared" si="48"/>
        <v>52520</v>
      </c>
      <c r="I336" s="183">
        <f t="shared" si="44"/>
        <v>5914.4</v>
      </c>
      <c r="J336" s="184">
        <f t="shared" si="49"/>
        <v>0.11999999999999834</v>
      </c>
      <c r="K336" s="185" t="str">
        <f t="shared" si="45"/>
        <v/>
      </c>
    </row>
    <row r="337" spans="2:11" x14ac:dyDescent="0.25">
      <c r="B337" s="183">
        <f t="shared" si="46"/>
        <v>68640</v>
      </c>
      <c r="C337" s="183">
        <f t="shared" si="40"/>
        <v>78640</v>
      </c>
      <c r="D337" s="183">
        <f t="shared" si="41"/>
        <v>73640</v>
      </c>
      <c r="E337" s="183">
        <f t="shared" si="42"/>
        <v>5000</v>
      </c>
      <c r="F337" s="183">
        <f t="shared" si="43"/>
        <v>3500</v>
      </c>
      <c r="G337" s="183">
        <f t="shared" si="47"/>
        <v>8500</v>
      </c>
      <c r="H337" s="183">
        <f t="shared" si="48"/>
        <v>52740</v>
      </c>
      <c r="I337" s="183">
        <f t="shared" si="44"/>
        <v>5940.7999999999993</v>
      </c>
      <c r="J337" s="184">
        <f t="shared" si="49"/>
        <v>0.12000000000000248</v>
      </c>
      <c r="K337" s="185" t="str">
        <f t="shared" si="45"/>
        <v/>
      </c>
    </row>
    <row r="338" spans="2:11" x14ac:dyDescent="0.25">
      <c r="B338" s="183">
        <f t="shared" si="46"/>
        <v>68860</v>
      </c>
      <c r="C338" s="183">
        <f t="shared" si="40"/>
        <v>78860</v>
      </c>
      <c r="D338" s="183">
        <f t="shared" si="41"/>
        <v>73860</v>
      </c>
      <c r="E338" s="183">
        <f t="shared" si="42"/>
        <v>5000</v>
      </c>
      <c r="F338" s="183">
        <f t="shared" si="43"/>
        <v>3500</v>
      </c>
      <c r="G338" s="183">
        <f t="shared" si="47"/>
        <v>8500</v>
      </c>
      <c r="H338" s="183">
        <f t="shared" si="48"/>
        <v>52960</v>
      </c>
      <c r="I338" s="183">
        <f t="shared" si="44"/>
        <v>5967.2</v>
      </c>
      <c r="J338" s="184">
        <f t="shared" si="49"/>
        <v>0.12000000000000248</v>
      </c>
      <c r="K338" s="185" t="str">
        <f t="shared" si="45"/>
        <v/>
      </c>
    </row>
    <row r="339" spans="2:11" x14ac:dyDescent="0.25">
      <c r="B339" s="183">
        <f t="shared" si="46"/>
        <v>69080</v>
      </c>
      <c r="C339" s="183">
        <f t="shared" si="40"/>
        <v>79080</v>
      </c>
      <c r="D339" s="183">
        <f t="shared" si="41"/>
        <v>74080</v>
      </c>
      <c r="E339" s="183">
        <f t="shared" si="42"/>
        <v>5000</v>
      </c>
      <c r="F339" s="183">
        <f t="shared" si="43"/>
        <v>3500</v>
      </c>
      <c r="G339" s="183">
        <f t="shared" si="47"/>
        <v>8500</v>
      </c>
      <c r="H339" s="183">
        <f t="shared" si="48"/>
        <v>53180</v>
      </c>
      <c r="I339" s="183">
        <f t="shared" si="44"/>
        <v>5993.6</v>
      </c>
      <c r="J339" s="184">
        <f t="shared" si="49"/>
        <v>0.11999999999999834</v>
      </c>
      <c r="K339" s="185" t="str">
        <f t="shared" si="45"/>
        <v/>
      </c>
    </row>
    <row r="340" spans="2:11" x14ac:dyDescent="0.25">
      <c r="B340" s="183">
        <f t="shared" si="46"/>
        <v>69300</v>
      </c>
      <c r="C340" s="183">
        <f t="shared" si="40"/>
        <v>79300</v>
      </c>
      <c r="D340" s="183">
        <f t="shared" si="41"/>
        <v>74300</v>
      </c>
      <c r="E340" s="183">
        <f t="shared" si="42"/>
        <v>5000</v>
      </c>
      <c r="F340" s="183">
        <f t="shared" si="43"/>
        <v>3500</v>
      </c>
      <c r="G340" s="183">
        <f t="shared" si="47"/>
        <v>8500</v>
      </c>
      <c r="H340" s="183">
        <f t="shared" si="48"/>
        <v>53400</v>
      </c>
      <c r="I340" s="183">
        <f t="shared" si="44"/>
        <v>6020</v>
      </c>
      <c r="J340" s="184">
        <f t="shared" si="49"/>
        <v>0.11999999999999834</v>
      </c>
      <c r="K340" s="185" t="str">
        <f t="shared" si="45"/>
        <v/>
      </c>
    </row>
    <row r="341" spans="2:11" x14ac:dyDescent="0.25">
      <c r="B341" s="183">
        <f t="shared" si="46"/>
        <v>69520</v>
      </c>
      <c r="C341" s="183">
        <f t="shared" si="40"/>
        <v>79520</v>
      </c>
      <c r="D341" s="183">
        <f t="shared" si="41"/>
        <v>74520</v>
      </c>
      <c r="E341" s="183">
        <f t="shared" si="42"/>
        <v>5000</v>
      </c>
      <c r="F341" s="183">
        <f t="shared" si="43"/>
        <v>3500</v>
      </c>
      <c r="G341" s="183">
        <f t="shared" si="47"/>
        <v>8500</v>
      </c>
      <c r="H341" s="183">
        <f t="shared" si="48"/>
        <v>53620</v>
      </c>
      <c r="I341" s="183">
        <f t="shared" si="44"/>
        <v>6046.4</v>
      </c>
      <c r="J341" s="184">
        <f t="shared" si="49"/>
        <v>0.12000000000000248</v>
      </c>
      <c r="K341" s="185" t="str">
        <f t="shared" si="45"/>
        <v/>
      </c>
    </row>
    <row r="342" spans="2:11" x14ac:dyDescent="0.25">
      <c r="B342" s="183">
        <f t="shared" si="46"/>
        <v>69740</v>
      </c>
      <c r="C342" s="183">
        <f t="shared" si="40"/>
        <v>79740</v>
      </c>
      <c r="D342" s="183">
        <f t="shared" si="41"/>
        <v>74740</v>
      </c>
      <c r="E342" s="183">
        <f t="shared" si="42"/>
        <v>5000</v>
      </c>
      <c r="F342" s="183">
        <f t="shared" si="43"/>
        <v>3500</v>
      </c>
      <c r="G342" s="183">
        <f t="shared" si="47"/>
        <v>8500</v>
      </c>
      <c r="H342" s="183">
        <f t="shared" si="48"/>
        <v>53840</v>
      </c>
      <c r="I342" s="183">
        <f t="shared" si="44"/>
        <v>6072.8</v>
      </c>
      <c r="J342" s="184">
        <f t="shared" si="49"/>
        <v>0.11999999999999834</v>
      </c>
      <c r="K342" s="185" t="str">
        <f t="shared" si="45"/>
        <v/>
      </c>
    </row>
    <row r="343" spans="2:11" x14ac:dyDescent="0.25">
      <c r="B343" s="183">
        <f t="shared" si="46"/>
        <v>69960</v>
      </c>
      <c r="C343" s="183">
        <f t="shared" si="40"/>
        <v>79960</v>
      </c>
      <c r="D343" s="183">
        <f t="shared" si="41"/>
        <v>74960</v>
      </c>
      <c r="E343" s="183">
        <f t="shared" si="42"/>
        <v>5000</v>
      </c>
      <c r="F343" s="183">
        <f t="shared" si="43"/>
        <v>3500</v>
      </c>
      <c r="G343" s="183">
        <f t="shared" si="47"/>
        <v>8500</v>
      </c>
      <c r="H343" s="183">
        <f t="shared" si="48"/>
        <v>54060</v>
      </c>
      <c r="I343" s="183">
        <f t="shared" si="44"/>
        <v>6099.2</v>
      </c>
      <c r="J343" s="184">
        <f t="shared" si="49"/>
        <v>0.11999999999999834</v>
      </c>
      <c r="K343" s="185" t="str">
        <f t="shared" si="45"/>
        <v/>
      </c>
    </row>
    <row r="344" spans="2:11" x14ac:dyDescent="0.25">
      <c r="B344" s="183">
        <f t="shared" si="46"/>
        <v>70180</v>
      </c>
      <c r="C344" s="183">
        <f t="shared" si="40"/>
        <v>80180</v>
      </c>
      <c r="D344" s="183">
        <f t="shared" si="41"/>
        <v>75180</v>
      </c>
      <c r="E344" s="183">
        <f t="shared" si="42"/>
        <v>5000</v>
      </c>
      <c r="F344" s="183">
        <f t="shared" si="43"/>
        <v>3500</v>
      </c>
      <c r="G344" s="183">
        <f t="shared" si="47"/>
        <v>8500</v>
      </c>
      <c r="H344" s="183">
        <f t="shared" si="48"/>
        <v>54280</v>
      </c>
      <c r="I344" s="183">
        <f t="shared" si="44"/>
        <v>6125.5999999999995</v>
      </c>
      <c r="J344" s="184">
        <f t="shared" si="49"/>
        <v>0.12000000000000248</v>
      </c>
      <c r="K344" s="185" t="str">
        <f t="shared" si="45"/>
        <v/>
      </c>
    </row>
    <row r="345" spans="2:11" x14ac:dyDescent="0.25">
      <c r="B345" s="183">
        <f t="shared" si="46"/>
        <v>70400</v>
      </c>
      <c r="C345" s="183">
        <f t="shared" ref="C345:C408" si="50">B345+B$20</f>
        <v>80400</v>
      </c>
      <c r="D345" s="183">
        <f t="shared" ref="D345:D408" si="51">B$20/2+B345</f>
        <v>75400</v>
      </c>
      <c r="E345" s="183">
        <f t="shared" ref="E345:E408" si="52">MIN(50%*B$20,MAX(0,50%*MIN(Q$15-Q$14,D345-Q$14)))</f>
        <v>5000</v>
      </c>
      <c r="F345" s="183">
        <f t="shared" ref="F345:F408" si="53">MIN(85%*B$20-E345,85%*MAX(0,D345-Q$15))</f>
        <v>3500</v>
      </c>
      <c r="G345" s="183">
        <f t="shared" si="47"/>
        <v>8500</v>
      </c>
      <c r="H345" s="183">
        <f t="shared" si="48"/>
        <v>54500</v>
      </c>
      <c r="I345" s="183">
        <f t="shared" ref="I345:I408" si="54">IF(H345&gt;P$10,(H345-P$10)*O$10+Q$10,IF(H345&gt;P$9,(H345-P$9)*O$9+Q$9,IF(H345&gt;P$8,(H345-P$8)*O$8+Q$8,IF(H345&gt;P$7,(H345-P$7)*O$7+Q$7,IF(H345&gt;P$6,(H345-P$6)*O$6+Q$6,IF(H345&gt;P$5,(H345-P$5)*O$5+Q$5,(H345-P$4)*O$4+Q$4))))))</f>
        <v>6152</v>
      </c>
      <c r="J345" s="184">
        <f t="shared" si="49"/>
        <v>0.11999999999999834</v>
      </c>
      <c r="K345" s="185" t="str">
        <f t="shared" ref="K345:K408" si="55">IF(C345=$O$20,I345,"")</f>
        <v/>
      </c>
    </row>
    <row r="346" spans="2:11" x14ac:dyDescent="0.25">
      <c r="B346" s="183">
        <f t="shared" ref="B346:B409" si="56">B345+L$20</f>
        <v>70620</v>
      </c>
      <c r="C346" s="183">
        <f t="shared" si="50"/>
        <v>80620</v>
      </c>
      <c r="D346" s="183">
        <f t="shared" si="51"/>
        <v>75620</v>
      </c>
      <c r="E346" s="183">
        <f t="shared" si="52"/>
        <v>5000</v>
      </c>
      <c r="F346" s="183">
        <f t="shared" si="53"/>
        <v>3500</v>
      </c>
      <c r="G346" s="183">
        <f t="shared" ref="G346:G409" si="57">E346+F346</f>
        <v>8500</v>
      </c>
      <c r="H346" s="183">
        <f t="shared" ref="H346:H409" si="58">MAX(0,B346+G346-E$20-F$20)</f>
        <v>54720</v>
      </c>
      <c r="I346" s="183">
        <f t="shared" si="54"/>
        <v>6178.4</v>
      </c>
      <c r="J346" s="184">
        <f t="shared" ref="J346:J409" si="59">(I347-I346)/L$20</f>
        <v>0.12000000000000248</v>
      </c>
      <c r="K346" s="185" t="str">
        <f t="shared" si="55"/>
        <v/>
      </c>
    </row>
    <row r="347" spans="2:11" x14ac:dyDescent="0.25">
      <c r="B347" s="183">
        <f t="shared" si="56"/>
        <v>70840</v>
      </c>
      <c r="C347" s="183">
        <f t="shared" si="50"/>
        <v>80840</v>
      </c>
      <c r="D347" s="183">
        <f t="shared" si="51"/>
        <v>75840</v>
      </c>
      <c r="E347" s="183">
        <f t="shared" si="52"/>
        <v>5000</v>
      </c>
      <c r="F347" s="183">
        <f t="shared" si="53"/>
        <v>3500</v>
      </c>
      <c r="G347" s="183">
        <f t="shared" si="57"/>
        <v>8500</v>
      </c>
      <c r="H347" s="183">
        <f t="shared" si="58"/>
        <v>54940</v>
      </c>
      <c r="I347" s="183">
        <f t="shared" si="54"/>
        <v>6204.8</v>
      </c>
      <c r="J347" s="184">
        <f t="shared" si="59"/>
        <v>0.11999999999999834</v>
      </c>
      <c r="K347" s="185" t="str">
        <f t="shared" si="55"/>
        <v/>
      </c>
    </row>
    <row r="348" spans="2:11" x14ac:dyDescent="0.25">
      <c r="B348" s="183">
        <f t="shared" si="56"/>
        <v>71060</v>
      </c>
      <c r="C348" s="183">
        <f t="shared" si="50"/>
        <v>81060</v>
      </c>
      <c r="D348" s="183">
        <f t="shared" si="51"/>
        <v>76060</v>
      </c>
      <c r="E348" s="183">
        <f t="shared" si="52"/>
        <v>5000</v>
      </c>
      <c r="F348" s="183">
        <f t="shared" si="53"/>
        <v>3500</v>
      </c>
      <c r="G348" s="183">
        <f t="shared" si="57"/>
        <v>8500</v>
      </c>
      <c r="H348" s="183">
        <f t="shared" si="58"/>
        <v>55160</v>
      </c>
      <c r="I348" s="183">
        <f t="shared" si="54"/>
        <v>6231.2</v>
      </c>
      <c r="J348" s="184">
        <f t="shared" si="59"/>
        <v>0.11999999999999834</v>
      </c>
      <c r="K348" s="185" t="str">
        <f t="shared" si="55"/>
        <v/>
      </c>
    </row>
    <row r="349" spans="2:11" x14ac:dyDescent="0.25">
      <c r="B349" s="183">
        <f t="shared" si="56"/>
        <v>71280</v>
      </c>
      <c r="C349" s="183">
        <f t="shared" si="50"/>
        <v>81280</v>
      </c>
      <c r="D349" s="183">
        <f t="shared" si="51"/>
        <v>76280</v>
      </c>
      <c r="E349" s="183">
        <f t="shared" si="52"/>
        <v>5000</v>
      </c>
      <c r="F349" s="183">
        <f t="shared" si="53"/>
        <v>3500</v>
      </c>
      <c r="G349" s="183">
        <f t="shared" si="57"/>
        <v>8500</v>
      </c>
      <c r="H349" s="183">
        <f t="shared" si="58"/>
        <v>55380</v>
      </c>
      <c r="I349" s="183">
        <f t="shared" si="54"/>
        <v>6257.5999999999995</v>
      </c>
      <c r="J349" s="184">
        <f t="shared" si="59"/>
        <v>0.12000000000000248</v>
      </c>
      <c r="K349" s="185" t="str">
        <f t="shared" si="55"/>
        <v/>
      </c>
    </row>
    <row r="350" spans="2:11" x14ac:dyDescent="0.25">
      <c r="B350" s="183">
        <f t="shared" si="56"/>
        <v>71500</v>
      </c>
      <c r="C350" s="183">
        <f t="shared" si="50"/>
        <v>81500</v>
      </c>
      <c r="D350" s="183">
        <f t="shared" si="51"/>
        <v>76500</v>
      </c>
      <c r="E350" s="183">
        <f t="shared" si="52"/>
        <v>5000</v>
      </c>
      <c r="F350" s="183">
        <f t="shared" si="53"/>
        <v>3500</v>
      </c>
      <c r="G350" s="183">
        <f t="shared" si="57"/>
        <v>8500</v>
      </c>
      <c r="H350" s="183">
        <f t="shared" si="58"/>
        <v>55600</v>
      </c>
      <c r="I350" s="183">
        <f t="shared" si="54"/>
        <v>6284</v>
      </c>
      <c r="J350" s="184">
        <f t="shared" si="59"/>
        <v>0.11999999999999834</v>
      </c>
      <c r="K350" s="185" t="str">
        <f t="shared" si="55"/>
        <v/>
      </c>
    </row>
    <row r="351" spans="2:11" x14ac:dyDescent="0.25">
      <c r="B351" s="183">
        <f t="shared" si="56"/>
        <v>71720</v>
      </c>
      <c r="C351" s="183">
        <f t="shared" si="50"/>
        <v>81720</v>
      </c>
      <c r="D351" s="183">
        <f t="shared" si="51"/>
        <v>76720</v>
      </c>
      <c r="E351" s="183">
        <f t="shared" si="52"/>
        <v>5000</v>
      </c>
      <c r="F351" s="183">
        <f t="shared" si="53"/>
        <v>3500</v>
      </c>
      <c r="G351" s="183">
        <f t="shared" si="57"/>
        <v>8500</v>
      </c>
      <c r="H351" s="183">
        <f t="shared" si="58"/>
        <v>55820</v>
      </c>
      <c r="I351" s="183">
        <f t="shared" si="54"/>
        <v>6310.4</v>
      </c>
      <c r="J351" s="184">
        <f t="shared" si="59"/>
        <v>0.12000000000000248</v>
      </c>
      <c r="K351" s="185" t="str">
        <f t="shared" si="55"/>
        <v/>
      </c>
    </row>
    <row r="352" spans="2:11" x14ac:dyDescent="0.25">
      <c r="B352" s="183">
        <f t="shared" si="56"/>
        <v>71940</v>
      </c>
      <c r="C352" s="183">
        <f t="shared" si="50"/>
        <v>81940</v>
      </c>
      <c r="D352" s="183">
        <f t="shared" si="51"/>
        <v>76940</v>
      </c>
      <c r="E352" s="183">
        <f t="shared" si="52"/>
        <v>5000</v>
      </c>
      <c r="F352" s="183">
        <f t="shared" si="53"/>
        <v>3500</v>
      </c>
      <c r="G352" s="183">
        <f t="shared" si="57"/>
        <v>8500</v>
      </c>
      <c r="H352" s="183">
        <f t="shared" si="58"/>
        <v>56040</v>
      </c>
      <c r="I352" s="183">
        <f t="shared" si="54"/>
        <v>6336.8</v>
      </c>
      <c r="J352" s="184">
        <f t="shared" si="59"/>
        <v>0.11999999999999834</v>
      </c>
      <c r="K352" s="185" t="str">
        <f t="shared" si="55"/>
        <v/>
      </c>
    </row>
    <row r="353" spans="2:11" x14ac:dyDescent="0.25">
      <c r="B353" s="183">
        <f t="shared" si="56"/>
        <v>72160</v>
      </c>
      <c r="C353" s="183">
        <f t="shared" si="50"/>
        <v>82160</v>
      </c>
      <c r="D353" s="183">
        <f t="shared" si="51"/>
        <v>77160</v>
      </c>
      <c r="E353" s="183">
        <f t="shared" si="52"/>
        <v>5000</v>
      </c>
      <c r="F353" s="183">
        <f t="shared" si="53"/>
        <v>3500</v>
      </c>
      <c r="G353" s="183">
        <f t="shared" si="57"/>
        <v>8500</v>
      </c>
      <c r="H353" s="183">
        <f t="shared" si="58"/>
        <v>56260</v>
      </c>
      <c r="I353" s="183">
        <f t="shared" si="54"/>
        <v>6363.2</v>
      </c>
      <c r="J353" s="184">
        <f t="shared" si="59"/>
        <v>0.11999999999999834</v>
      </c>
      <c r="K353" s="185" t="str">
        <f t="shared" si="55"/>
        <v/>
      </c>
    </row>
    <row r="354" spans="2:11" x14ac:dyDescent="0.25">
      <c r="B354" s="183">
        <f t="shared" si="56"/>
        <v>72380</v>
      </c>
      <c r="C354" s="183">
        <f t="shared" si="50"/>
        <v>82380</v>
      </c>
      <c r="D354" s="183">
        <f t="shared" si="51"/>
        <v>77380</v>
      </c>
      <c r="E354" s="183">
        <f t="shared" si="52"/>
        <v>5000</v>
      </c>
      <c r="F354" s="183">
        <f t="shared" si="53"/>
        <v>3500</v>
      </c>
      <c r="G354" s="183">
        <f t="shared" si="57"/>
        <v>8500</v>
      </c>
      <c r="H354" s="183">
        <f t="shared" si="58"/>
        <v>56480</v>
      </c>
      <c r="I354" s="183">
        <f t="shared" si="54"/>
        <v>6389.5999999999995</v>
      </c>
      <c r="J354" s="184">
        <f t="shared" si="59"/>
        <v>0.12000000000000248</v>
      </c>
      <c r="K354" s="185" t="str">
        <f t="shared" si="55"/>
        <v/>
      </c>
    </row>
    <row r="355" spans="2:11" x14ac:dyDescent="0.25">
      <c r="B355" s="183">
        <f t="shared" si="56"/>
        <v>72600</v>
      </c>
      <c r="C355" s="183">
        <f t="shared" si="50"/>
        <v>82600</v>
      </c>
      <c r="D355" s="183">
        <f t="shared" si="51"/>
        <v>77600</v>
      </c>
      <c r="E355" s="183">
        <f t="shared" si="52"/>
        <v>5000</v>
      </c>
      <c r="F355" s="183">
        <f t="shared" si="53"/>
        <v>3500</v>
      </c>
      <c r="G355" s="183">
        <f t="shared" si="57"/>
        <v>8500</v>
      </c>
      <c r="H355" s="183">
        <f t="shared" si="58"/>
        <v>56700</v>
      </c>
      <c r="I355" s="183">
        <f t="shared" si="54"/>
        <v>6416</v>
      </c>
      <c r="J355" s="184">
        <f t="shared" si="59"/>
        <v>0.11999999999999834</v>
      </c>
      <c r="K355" s="185" t="str">
        <f t="shared" si="55"/>
        <v/>
      </c>
    </row>
    <row r="356" spans="2:11" x14ac:dyDescent="0.25">
      <c r="B356" s="183">
        <f t="shared" si="56"/>
        <v>72820</v>
      </c>
      <c r="C356" s="183">
        <f t="shared" si="50"/>
        <v>82820</v>
      </c>
      <c r="D356" s="183">
        <f t="shared" si="51"/>
        <v>77820</v>
      </c>
      <c r="E356" s="183">
        <f t="shared" si="52"/>
        <v>5000</v>
      </c>
      <c r="F356" s="183">
        <f t="shared" si="53"/>
        <v>3500</v>
      </c>
      <c r="G356" s="183">
        <f t="shared" si="57"/>
        <v>8500</v>
      </c>
      <c r="H356" s="183">
        <f t="shared" si="58"/>
        <v>56920</v>
      </c>
      <c r="I356" s="183">
        <f t="shared" si="54"/>
        <v>6442.4</v>
      </c>
      <c r="J356" s="184">
        <f t="shared" si="59"/>
        <v>0.12000000000000248</v>
      </c>
      <c r="K356" s="185" t="str">
        <f t="shared" si="55"/>
        <v/>
      </c>
    </row>
    <row r="357" spans="2:11" x14ac:dyDescent="0.25">
      <c r="B357" s="183">
        <f t="shared" si="56"/>
        <v>73040</v>
      </c>
      <c r="C357" s="183">
        <f t="shared" si="50"/>
        <v>83040</v>
      </c>
      <c r="D357" s="183">
        <f t="shared" si="51"/>
        <v>78040</v>
      </c>
      <c r="E357" s="183">
        <f t="shared" si="52"/>
        <v>5000</v>
      </c>
      <c r="F357" s="183">
        <f t="shared" si="53"/>
        <v>3500</v>
      </c>
      <c r="G357" s="183">
        <f t="shared" si="57"/>
        <v>8500</v>
      </c>
      <c r="H357" s="183">
        <f t="shared" si="58"/>
        <v>57140</v>
      </c>
      <c r="I357" s="183">
        <f t="shared" si="54"/>
        <v>6468.8</v>
      </c>
      <c r="J357" s="184">
        <f t="shared" si="59"/>
        <v>0.11999999999999834</v>
      </c>
      <c r="K357" s="185" t="str">
        <f t="shared" si="55"/>
        <v/>
      </c>
    </row>
    <row r="358" spans="2:11" x14ac:dyDescent="0.25">
      <c r="B358" s="183">
        <f t="shared" si="56"/>
        <v>73260</v>
      </c>
      <c r="C358" s="183">
        <f t="shared" si="50"/>
        <v>83260</v>
      </c>
      <c r="D358" s="183">
        <f t="shared" si="51"/>
        <v>78260</v>
      </c>
      <c r="E358" s="183">
        <f t="shared" si="52"/>
        <v>5000</v>
      </c>
      <c r="F358" s="183">
        <f t="shared" si="53"/>
        <v>3500</v>
      </c>
      <c r="G358" s="183">
        <f t="shared" si="57"/>
        <v>8500</v>
      </c>
      <c r="H358" s="183">
        <f t="shared" si="58"/>
        <v>57360</v>
      </c>
      <c r="I358" s="183">
        <f t="shared" si="54"/>
        <v>6495.2</v>
      </c>
      <c r="J358" s="184">
        <f t="shared" si="59"/>
        <v>0.11999999999999834</v>
      </c>
      <c r="K358" s="185" t="str">
        <f t="shared" si="55"/>
        <v/>
      </c>
    </row>
    <row r="359" spans="2:11" x14ac:dyDescent="0.25">
      <c r="B359" s="183">
        <f t="shared" si="56"/>
        <v>73480</v>
      </c>
      <c r="C359" s="183">
        <f t="shared" si="50"/>
        <v>83480</v>
      </c>
      <c r="D359" s="183">
        <f t="shared" si="51"/>
        <v>78480</v>
      </c>
      <c r="E359" s="183">
        <f t="shared" si="52"/>
        <v>5000</v>
      </c>
      <c r="F359" s="183">
        <f t="shared" si="53"/>
        <v>3500</v>
      </c>
      <c r="G359" s="183">
        <f t="shared" si="57"/>
        <v>8500</v>
      </c>
      <c r="H359" s="183">
        <f t="shared" si="58"/>
        <v>57580</v>
      </c>
      <c r="I359" s="183">
        <f t="shared" si="54"/>
        <v>6521.5999999999995</v>
      </c>
      <c r="J359" s="184">
        <f t="shared" si="59"/>
        <v>0.12000000000000248</v>
      </c>
      <c r="K359" s="185" t="str">
        <f t="shared" si="55"/>
        <v/>
      </c>
    </row>
    <row r="360" spans="2:11" x14ac:dyDescent="0.25">
      <c r="B360" s="183">
        <f t="shared" si="56"/>
        <v>73700</v>
      </c>
      <c r="C360" s="183">
        <f t="shared" si="50"/>
        <v>83700</v>
      </c>
      <c r="D360" s="183">
        <f t="shared" si="51"/>
        <v>78700</v>
      </c>
      <c r="E360" s="183">
        <f t="shared" si="52"/>
        <v>5000</v>
      </c>
      <c r="F360" s="183">
        <f t="shared" si="53"/>
        <v>3500</v>
      </c>
      <c r="G360" s="183">
        <f t="shared" si="57"/>
        <v>8500</v>
      </c>
      <c r="H360" s="183">
        <f t="shared" si="58"/>
        <v>57800</v>
      </c>
      <c r="I360" s="183">
        <f t="shared" si="54"/>
        <v>6548</v>
      </c>
      <c r="J360" s="184">
        <f t="shared" si="59"/>
        <v>0.11999999999999834</v>
      </c>
      <c r="K360" s="185" t="str">
        <f t="shared" si="55"/>
        <v/>
      </c>
    </row>
    <row r="361" spans="2:11" x14ac:dyDescent="0.25">
      <c r="B361" s="183">
        <f t="shared" si="56"/>
        <v>73920</v>
      </c>
      <c r="C361" s="183">
        <f t="shared" si="50"/>
        <v>83920</v>
      </c>
      <c r="D361" s="183">
        <f t="shared" si="51"/>
        <v>78920</v>
      </c>
      <c r="E361" s="183">
        <f t="shared" si="52"/>
        <v>5000</v>
      </c>
      <c r="F361" s="183">
        <f t="shared" si="53"/>
        <v>3500</v>
      </c>
      <c r="G361" s="183">
        <f t="shared" si="57"/>
        <v>8500</v>
      </c>
      <c r="H361" s="183">
        <f t="shared" si="58"/>
        <v>58020</v>
      </c>
      <c r="I361" s="183">
        <f t="shared" si="54"/>
        <v>6574.4</v>
      </c>
      <c r="J361" s="184">
        <f t="shared" si="59"/>
        <v>0.12000000000000248</v>
      </c>
      <c r="K361" s="185" t="str">
        <f t="shared" si="55"/>
        <v/>
      </c>
    </row>
    <row r="362" spans="2:11" x14ac:dyDescent="0.25">
      <c r="B362" s="183">
        <f t="shared" si="56"/>
        <v>74140</v>
      </c>
      <c r="C362" s="183">
        <f t="shared" si="50"/>
        <v>84140</v>
      </c>
      <c r="D362" s="183">
        <f t="shared" si="51"/>
        <v>79140</v>
      </c>
      <c r="E362" s="183">
        <f t="shared" si="52"/>
        <v>5000</v>
      </c>
      <c r="F362" s="183">
        <f t="shared" si="53"/>
        <v>3500</v>
      </c>
      <c r="G362" s="183">
        <f t="shared" si="57"/>
        <v>8500</v>
      </c>
      <c r="H362" s="183">
        <f t="shared" si="58"/>
        <v>58240</v>
      </c>
      <c r="I362" s="183">
        <f t="shared" si="54"/>
        <v>6600.8</v>
      </c>
      <c r="J362" s="184">
        <f t="shared" si="59"/>
        <v>0.11999999999999834</v>
      </c>
      <c r="K362" s="185" t="str">
        <f t="shared" si="55"/>
        <v/>
      </c>
    </row>
    <row r="363" spans="2:11" x14ac:dyDescent="0.25">
      <c r="B363" s="183">
        <f t="shared" si="56"/>
        <v>74360</v>
      </c>
      <c r="C363" s="183">
        <f t="shared" si="50"/>
        <v>84360</v>
      </c>
      <c r="D363" s="183">
        <f t="shared" si="51"/>
        <v>79360</v>
      </c>
      <c r="E363" s="183">
        <f t="shared" si="52"/>
        <v>5000</v>
      </c>
      <c r="F363" s="183">
        <f t="shared" si="53"/>
        <v>3500</v>
      </c>
      <c r="G363" s="183">
        <f t="shared" si="57"/>
        <v>8500</v>
      </c>
      <c r="H363" s="183">
        <f t="shared" si="58"/>
        <v>58460</v>
      </c>
      <c r="I363" s="183">
        <f t="shared" si="54"/>
        <v>6627.2</v>
      </c>
      <c r="J363" s="184">
        <f t="shared" si="59"/>
        <v>0.11999999999999834</v>
      </c>
      <c r="K363" s="185" t="str">
        <f t="shared" si="55"/>
        <v/>
      </c>
    </row>
    <row r="364" spans="2:11" x14ac:dyDescent="0.25">
      <c r="B364" s="183">
        <f t="shared" si="56"/>
        <v>74580</v>
      </c>
      <c r="C364" s="183">
        <f t="shared" si="50"/>
        <v>84580</v>
      </c>
      <c r="D364" s="183">
        <f t="shared" si="51"/>
        <v>79580</v>
      </c>
      <c r="E364" s="183">
        <f t="shared" si="52"/>
        <v>5000</v>
      </c>
      <c r="F364" s="183">
        <f t="shared" si="53"/>
        <v>3500</v>
      </c>
      <c r="G364" s="183">
        <f t="shared" si="57"/>
        <v>8500</v>
      </c>
      <c r="H364" s="183">
        <f t="shared" si="58"/>
        <v>58680</v>
      </c>
      <c r="I364" s="183">
        <f t="shared" si="54"/>
        <v>6653.5999999999995</v>
      </c>
      <c r="J364" s="184">
        <f t="shared" si="59"/>
        <v>0.12000000000000248</v>
      </c>
      <c r="K364" s="185" t="str">
        <f t="shared" si="55"/>
        <v/>
      </c>
    </row>
    <row r="365" spans="2:11" x14ac:dyDescent="0.25">
      <c r="B365" s="183">
        <f t="shared" si="56"/>
        <v>74800</v>
      </c>
      <c r="C365" s="183">
        <f t="shared" si="50"/>
        <v>84800</v>
      </c>
      <c r="D365" s="183">
        <f t="shared" si="51"/>
        <v>79800</v>
      </c>
      <c r="E365" s="183">
        <f t="shared" si="52"/>
        <v>5000</v>
      </c>
      <c r="F365" s="183">
        <f t="shared" si="53"/>
        <v>3500</v>
      </c>
      <c r="G365" s="183">
        <f t="shared" si="57"/>
        <v>8500</v>
      </c>
      <c r="H365" s="183">
        <f t="shared" si="58"/>
        <v>58900</v>
      </c>
      <c r="I365" s="183">
        <f t="shared" si="54"/>
        <v>6680</v>
      </c>
      <c r="J365" s="184">
        <f t="shared" si="59"/>
        <v>0.11999999999999834</v>
      </c>
      <c r="K365" s="185" t="str">
        <f t="shared" si="55"/>
        <v/>
      </c>
    </row>
    <row r="366" spans="2:11" x14ac:dyDescent="0.25">
      <c r="B366" s="183">
        <f t="shared" si="56"/>
        <v>75020</v>
      </c>
      <c r="C366" s="183">
        <f t="shared" si="50"/>
        <v>85020</v>
      </c>
      <c r="D366" s="183">
        <f t="shared" si="51"/>
        <v>80020</v>
      </c>
      <c r="E366" s="183">
        <f t="shared" si="52"/>
        <v>5000</v>
      </c>
      <c r="F366" s="183">
        <f t="shared" si="53"/>
        <v>3500</v>
      </c>
      <c r="G366" s="183">
        <f t="shared" si="57"/>
        <v>8500</v>
      </c>
      <c r="H366" s="183">
        <f t="shared" si="58"/>
        <v>59120</v>
      </c>
      <c r="I366" s="183">
        <f t="shared" si="54"/>
        <v>6706.4</v>
      </c>
      <c r="J366" s="184">
        <f t="shared" si="59"/>
        <v>0.12000000000000248</v>
      </c>
      <c r="K366" s="185" t="str">
        <f t="shared" si="55"/>
        <v/>
      </c>
    </row>
    <row r="367" spans="2:11" x14ac:dyDescent="0.25">
      <c r="B367" s="183">
        <f t="shared" si="56"/>
        <v>75240</v>
      </c>
      <c r="C367" s="183">
        <f t="shared" si="50"/>
        <v>85240</v>
      </c>
      <c r="D367" s="183">
        <f t="shared" si="51"/>
        <v>80240</v>
      </c>
      <c r="E367" s="183">
        <f t="shared" si="52"/>
        <v>5000</v>
      </c>
      <c r="F367" s="183">
        <f t="shared" si="53"/>
        <v>3500</v>
      </c>
      <c r="G367" s="183">
        <f t="shared" si="57"/>
        <v>8500</v>
      </c>
      <c r="H367" s="183">
        <f t="shared" si="58"/>
        <v>59340</v>
      </c>
      <c r="I367" s="183">
        <f t="shared" si="54"/>
        <v>6732.8</v>
      </c>
      <c r="J367" s="184">
        <f t="shared" si="59"/>
        <v>0.11999999999999834</v>
      </c>
      <c r="K367" s="185" t="str">
        <f t="shared" si="55"/>
        <v/>
      </c>
    </row>
    <row r="368" spans="2:11" x14ac:dyDescent="0.25">
      <c r="B368" s="183">
        <f t="shared" si="56"/>
        <v>75460</v>
      </c>
      <c r="C368" s="183">
        <f t="shared" si="50"/>
        <v>85460</v>
      </c>
      <c r="D368" s="183">
        <f t="shared" si="51"/>
        <v>80460</v>
      </c>
      <c r="E368" s="183">
        <f t="shared" si="52"/>
        <v>5000</v>
      </c>
      <c r="F368" s="183">
        <f t="shared" si="53"/>
        <v>3500</v>
      </c>
      <c r="G368" s="183">
        <f t="shared" si="57"/>
        <v>8500</v>
      </c>
      <c r="H368" s="183">
        <f t="shared" si="58"/>
        <v>59560</v>
      </c>
      <c r="I368" s="183">
        <f t="shared" si="54"/>
        <v>6759.2</v>
      </c>
      <c r="J368" s="184">
        <f t="shared" si="59"/>
        <v>0.11999999999999834</v>
      </c>
      <c r="K368" s="185" t="str">
        <f t="shared" si="55"/>
        <v/>
      </c>
    </row>
    <row r="369" spans="2:11" x14ac:dyDescent="0.25">
      <c r="B369" s="183">
        <f t="shared" si="56"/>
        <v>75680</v>
      </c>
      <c r="C369" s="183">
        <f t="shared" si="50"/>
        <v>85680</v>
      </c>
      <c r="D369" s="183">
        <f t="shared" si="51"/>
        <v>80680</v>
      </c>
      <c r="E369" s="183">
        <f t="shared" si="52"/>
        <v>5000</v>
      </c>
      <c r="F369" s="183">
        <f t="shared" si="53"/>
        <v>3500</v>
      </c>
      <c r="G369" s="183">
        <f t="shared" si="57"/>
        <v>8500</v>
      </c>
      <c r="H369" s="183">
        <f t="shared" si="58"/>
        <v>59780</v>
      </c>
      <c r="I369" s="183">
        <f t="shared" si="54"/>
        <v>6785.5999999999995</v>
      </c>
      <c r="J369" s="184">
        <f t="shared" si="59"/>
        <v>0.12000000000000248</v>
      </c>
      <c r="K369" s="185" t="str">
        <f t="shared" si="55"/>
        <v/>
      </c>
    </row>
    <row r="370" spans="2:11" x14ac:dyDescent="0.25">
      <c r="B370" s="183">
        <f t="shared" si="56"/>
        <v>75900</v>
      </c>
      <c r="C370" s="183">
        <f t="shared" si="50"/>
        <v>85900</v>
      </c>
      <c r="D370" s="183">
        <f t="shared" si="51"/>
        <v>80900</v>
      </c>
      <c r="E370" s="183">
        <f t="shared" si="52"/>
        <v>5000</v>
      </c>
      <c r="F370" s="183">
        <f t="shared" si="53"/>
        <v>3500</v>
      </c>
      <c r="G370" s="183">
        <f t="shared" si="57"/>
        <v>8500</v>
      </c>
      <c r="H370" s="183">
        <f t="shared" si="58"/>
        <v>60000</v>
      </c>
      <c r="I370" s="183">
        <f t="shared" si="54"/>
        <v>6812</v>
      </c>
      <c r="J370" s="184">
        <f t="shared" si="59"/>
        <v>0.11999999999999834</v>
      </c>
      <c r="K370" s="185" t="str">
        <f t="shared" si="55"/>
        <v/>
      </c>
    </row>
    <row r="371" spans="2:11" x14ac:dyDescent="0.25">
      <c r="B371" s="183">
        <f t="shared" si="56"/>
        <v>76120</v>
      </c>
      <c r="C371" s="183">
        <f t="shared" si="50"/>
        <v>86120</v>
      </c>
      <c r="D371" s="183">
        <f t="shared" si="51"/>
        <v>81120</v>
      </c>
      <c r="E371" s="183">
        <f t="shared" si="52"/>
        <v>5000</v>
      </c>
      <c r="F371" s="183">
        <f t="shared" si="53"/>
        <v>3500</v>
      </c>
      <c r="G371" s="183">
        <f t="shared" si="57"/>
        <v>8500</v>
      </c>
      <c r="H371" s="183">
        <f t="shared" si="58"/>
        <v>60220</v>
      </c>
      <c r="I371" s="183">
        <f t="shared" si="54"/>
        <v>6838.4</v>
      </c>
      <c r="J371" s="184">
        <f t="shared" si="59"/>
        <v>0.12000000000000248</v>
      </c>
      <c r="K371" s="185" t="str">
        <f t="shared" si="55"/>
        <v/>
      </c>
    </row>
    <row r="372" spans="2:11" x14ac:dyDescent="0.25">
      <c r="B372" s="183">
        <f t="shared" si="56"/>
        <v>76340</v>
      </c>
      <c r="C372" s="183">
        <f t="shared" si="50"/>
        <v>86340</v>
      </c>
      <c r="D372" s="183">
        <f t="shared" si="51"/>
        <v>81340</v>
      </c>
      <c r="E372" s="183">
        <f t="shared" si="52"/>
        <v>5000</v>
      </c>
      <c r="F372" s="183">
        <f t="shared" si="53"/>
        <v>3500</v>
      </c>
      <c r="G372" s="183">
        <f t="shared" si="57"/>
        <v>8500</v>
      </c>
      <c r="H372" s="183">
        <f t="shared" si="58"/>
        <v>60440</v>
      </c>
      <c r="I372" s="183">
        <f t="shared" si="54"/>
        <v>6864.8</v>
      </c>
      <c r="J372" s="184">
        <f t="shared" si="59"/>
        <v>0.11999999999999834</v>
      </c>
      <c r="K372" s="185" t="str">
        <f t="shared" si="55"/>
        <v/>
      </c>
    </row>
    <row r="373" spans="2:11" x14ac:dyDescent="0.25">
      <c r="B373" s="183">
        <f t="shared" si="56"/>
        <v>76560</v>
      </c>
      <c r="C373" s="183">
        <f t="shared" si="50"/>
        <v>86560</v>
      </c>
      <c r="D373" s="183">
        <f t="shared" si="51"/>
        <v>81560</v>
      </c>
      <c r="E373" s="183">
        <f t="shared" si="52"/>
        <v>5000</v>
      </c>
      <c r="F373" s="183">
        <f t="shared" si="53"/>
        <v>3500</v>
      </c>
      <c r="G373" s="183">
        <f t="shared" si="57"/>
        <v>8500</v>
      </c>
      <c r="H373" s="183">
        <f t="shared" si="58"/>
        <v>60660</v>
      </c>
      <c r="I373" s="183">
        <f t="shared" si="54"/>
        <v>6891.2</v>
      </c>
      <c r="J373" s="184">
        <f t="shared" si="59"/>
        <v>0.11999999999999834</v>
      </c>
      <c r="K373" s="185" t="str">
        <f t="shared" si="55"/>
        <v/>
      </c>
    </row>
    <row r="374" spans="2:11" x14ac:dyDescent="0.25">
      <c r="B374" s="183">
        <f t="shared" si="56"/>
        <v>76780</v>
      </c>
      <c r="C374" s="183">
        <f t="shared" si="50"/>
        <v>86780</v>
      </c>
      <c r="D374" s="183">
        <f t="shared" si="51"/>
        <v>81780</v>
      </c>
      <c r="E374" s="183">
        <f t="shared" si="52"/>
        <v>5000</v>
      </c>
      <c r="F374" s="183">
        <f t="shared" si="53"/>
        <v>3500</v>
      </c>
      <c r="G374" s="183">
        <f t="shared" si="57"/>
        <v>8500</v>
      </c>
      <c r="H374" s="183">
        <f t="shared" si="58"/>
        <v>60880</v>
      </c>
      <c r="I374" s="183">
        <f t="shared" si="54"/>
        <v>6917.5999999999995</v>
      </c>
      <c r="J374" s="184">
        <f t="shared" si="59"/>
        <v>0.12000000000000248</v>
      </c>
      <c r="K374" s="185" t="str">
        <f t="shared" si="55"/>
        <v/>
      </c>
    </row>
    <row r="375" spans="2:11" x14ac:dyDescent="0.25">
      <c r="B375" s="183">
        <f t="shared" si="56"/>
        <v>77000</v>
      </c>
      <c r="C375" s="183">
        <f t="shared" si="50"/>
        <v>87000</v>
      </c>
      <c r="D375" s="183">
        <f t="shared" si="51"/>
        <v>82000</v>
      </c>
      <c r="E375" s="183">
        <f t="shared" si="52"/>
        <v>5000</v>
      </c>
      <c r="F375" s="183">
        <f t="shared" si="53"/>
        <v>3500</v>
      </c>
      <c r="G375" s="183">
        <f t="shared" si="57"/>
        <v>8500</v>
      </c>
      <c r="H375" s="183">
        <f t="shared" si="58"/>
        <v>61100</v>
      </c>
      <c r="I375" s="183">
        <f t="shared" si="54"/>
        <v>6944</v>
      </c>
      <c r="J375" s="184">
        <f t="shared" si="59"/>
        <v>0.11999999999999834</v>
      </c>
      <c r="K375" s="185" t="str">
        <f t="shared" si="55"/>
        <v/>
      </c>
    </row>
    <row r="376" spans="2:11" x14ac:dyDescent="0.25">
      <c r="B376" s="183">
        <f t="shared" si="56"/>
        <v>77220</v>
      </c>
      <c r="C376" s="183">
        <f t="shared" si="50"/>
        <v>87220</v>
      </c>
      <c r="D376" s="183">
        <f t="shared" si="51"/>
        <v>82220</v>
      </c>
      <c r="E376" s="183">
        <f t="shared" si="52"/>
        <v>5000</v>
      </c>
      <c r="F376" s="183">
        <f t="shared" si="53"/>
        <v>3500</v>
      </c>
      <c r="G376" s="183">
        <f t="shared" si="57"/>
        <v>8500</v>
      </c>
      <c r="H376" s="183">
        <f t="shared" si="58"/>
        <v>61320</v>
      </c>
      <c r="I376" s="183">
        <f t="shared" si="54"/>
        <v>6970.4</v>
      </c>
      <c r="J376" s="184">
        <f t="shared" si="59"/>
        <v>0.12000000000000248</v>
      </c>
      <c r="K376" s="185" t="str">
        <f t="shared" si="55"/>
        <v/>
      </c>
    </row>
    <row r="377" spans="2:11" x14ac:dyDescent="0.25">
      <c r="B377" s="183">
        <f t="shared" si="56"/>
        <v>77440</v>
      </c>
      <c r="C377" s="183">
        <f t="shared" si="50"/>
        <v>87440</v>
      </c>
      <c r="D377" s="183">
        <f t="shared" si="51"/>
        <v>82440</v>
      </c>
      <c r="E377" s="183">
        <f t="shared" si="52"/>
        <v>5000</v>
      </c>
      <c r="F377" s="183">
        <f t="shared" si="53"/>
        <v>3500</v>
      </c>
      <c r="G377" s="183">
        <f t="shared" si="57"/>
        <v>8500</v>
      </c>
      <c r="H377" s="183">
        <f t="shared" si="58"/>
        <v>61540</v>
      </c>
      <c r="I377" s="183">
        <f t="shared" si="54"/>
        <v>6996.8</v>
      </c>
      <c r="J377" s="184">
        <f t="shared" si="59"/>
        <v>0.11999999999999834</v>
      </c>
      <c r="K377" s="185" t="str">
        <f t="shared" si="55"/>
        <v/>
      </c>
    </row>
    <row r="378" spans="2:11" x14ac:dyDescent="0.25">
      <c r="B378" s="183">
        <f t="shared" si="56"/>
        <v>77660</v>
      </c>
      <c r="C378" s="183">
        <f t="shared" si="50"/>
        <v>87660</v>
      </c>
      <c r="D378" s="183">
        <f t="shared" si="51"/>
        <v>82660</v>
      </c>
      <c r="E378" s="183">
        <f t="shared" si="52"/>
        <v>5000</v>
      </c>
      <c r="F378" s="183">
        <f t="shared" si="53"/>
        <v>3500</v>
      </c>
      <c r="G378" s="183">
        <f t="shared" si="57"/>
        <v>8500</v>
      </c>
      <c r="H378" s="183">
        <f t="shared" si="58"/>
        <v>61760</v>
      </c>
      <c r="I378" s="183">
        <f t="shared" si="54"/>
        <v>7023.2</v>
      </c>
      <c r="J378" s="184">
        <f t="shared" si="59"/>
        <v>0.11999999999999834</v>
      </c>
      <c r="K378" s="185" t="str">
        <f t="shared" si="55"/>
        <v/>
      </c>
    </row>
    <row r="379" spans="2:11" x14ac:dyDescent="0.25">
      <c r="B379" s="183">
        <f t="shared" si="56"/>
        <v>77880</v>
      </c>
      <c r="C379" s="183">
        <f t="shared" si="50"/>
        <v>87880</v>
      </c>
      <c r="D379" s="183">
        <f t="shared" si="51"/>
        <v>82880</v>
      </c>
      <c r="E379" s="183">
        <f t="shared" si="52"/>
        <v>5000</v>
      </c>
      <c r="F379" s="183">
        <f t="shared" si="53"/>
        <v>3500</v>
      </c>
      <c r="G379" s="183">
        <f t="shared" si="57"/>
        <v>8500</v>
      </c>
      <c r="H379" s="183">
        <f t="shared" si="58"/>
        <v>61980</v>
      </c>
      <c r="I379" s="183">
        <f t="shared" si="54"/>
        <v>7049.5999999999995</v>
      </c>
      <c r="J379" s="184">
        <f t="shared" si="59"/>
        <v>0.12000000000000248</v>
      </c>
      <c r="K379" s="185" t="str">
        <f t="shared" si="55"/>
        <v/>
      </c>
    </row>
    <row r="380" spans="2:11" x14ac:dyDescent="0.25">
      <c r="B380" s="183">
        <f t="shared" si="56"/>
        <v>78100</v>
      </c>
      <c r="C380" s="183">
        <f t="shared" si="50"/>
        <v>88100</v>
      </c>
      <c r="D380" s="183">
        <f t="shared" si="51"/>
        <v>83100</v>
      </c>
      <c r="E380" s="183">
        <f t="shared" si="52"/>
        <v>5000</v>
      </c>
      <c r="F380" s="183">
        <f t="shared" si="53"/>
        <v>3500</v>
      </c>
      <c r="G380" s="183">
        <f t="shared" si="57"/>
        <v>8500</v>
      </c>
      <c r="H380" s="183">
        <f t="shared" si="58"/>
        <v>62200</v>
      </c>
      <c r="I380" s="183">
        <f t="shared" si="54"/>
        <v>7076</v>
      </c>
      <c r="J380" s="184">
        <f t="shared" si="59"/>
        <v>0.11999999999999834</v>
      </c>
      <c r="K380" s="185" t="str">
        <f t="shared" si="55"/>
        <v/>
      </c>
    </row>
    <row r="381" spans="2:11" x14ac:dyDescent="0.25">
      <c r="B381" s="183">
        <f t="shared" si="56"/>
        <v>78320</v>
      </c>
      <c r="C381" s="183">
        <f t="shared" si="50"/>
        <v>88320</v>
      </c>
      <c r="D381" s="183">
        <f t="shared" si="51"/>
        <v>83320</v>
      </c>
      <c r="E381" s="183">
        <f t="shared" si="52"/>
        <v>5000</v>
      </c>
      <c r="F381" s="183">
        <f t="shared" si="53"/>
        <v>3500</v>
      </c>
      <c r="G381" s="183">
        <f t="shared" si="57"/>
        <v>8500</v>
      </c>
      <c r="H381" s="183">
        <f t="shared" si="58"/>
        <v>62420</v>
      </c>
      <c r="I381" s="183">
        <f t="shared" si="54"/>
        <v>7102.4</v>
      </c>
      <c r="J381" s="184">
        <f t="shared" si="59"/>
        <v>0.12000000000000248</v>
      </c>
      <c r="K381" s="185" t="str">
        <f t="shared" si="55"/>
        <v/>
      </c>
    </row>
    <row r="382" spans="2:11" x14ac:dyDescent="0.25">
      <c r="B382" s="183">
        <f t="shared" si="56"/>
        <v>78540</v>
      </c>
      <c r="C382" s="183">
        <f t="shared" si="50"/>
        <v>88540</v>
      </c>
      <c r="D382" s="183">
        <f t="shared" si="51"/>
        <v>83540</v>
      </c>
      <c r="E382" s="183">
        <f t="shared" si="52"/>
        <v>5000</v>
      </c>
      <c r="F382" s="183">
        <f t="shared" si="53"/>
        <v>3500</v>
      </c>
      <c r="G382" s="183">
        <f t="shared" si="57"/>
        <v>8500</v>
      </c>
      <c r="H382" s="183">
        <f t="shared" si="58"/>
        <v>62640</v>
      </c>
      <c r="I382" s="183">
        <f t="shared" si="54"/>
        <v>7128.8</v>
      </c>
      <c r="J382" s="184">
        <f t="shared" si="59"/>
        <v>0.11999999999999834</v>
      </c>
      <c r="K382" s="185" t="str">
        <f t="shared" si="55"/>
        <v/>
      </c>
    </row>
    <row r="383" spans="2:11" x14ac:dyDescent="0.25">
      <c r="B383" s="183">
        <f t="shared" si="56"/>
        <v>78760</v>
      </c>
      <c r="C383" s="183">
        <f t="shared" si="50"/>
        <v>88760</v>
      </c>
      <c r="D383" s="183">
        <f t="shared" si="51"/>
        <v>83760</v>
      </c>
      <c r="E383" s="183">
        <f t="shared" si="52"/>
        <v>5000</v>
      </c>
      <c r="F383" s="183">
        <f t="shared" si="53"/>
        <v>3500</v>
      </c>
      <c r="G383" s="183">
        <f t="shared" si="57"/>
        <v>8500</v>
      </c>
      <c r="H383" s="183">
        <f t="shared" si="58"/>
        <v>62860</v>
      </c>
      <c r="I383" s="183">
        <f t="shared" si="54"/>
        <v>7155.2</v>
      </c>
      <c r="J383" s="184">
        <f t="shared" si="59"/>
        <v>0.11999999999999834</v>
      </c>
      <c r="K383" s="185" t="str">
        <f t="shared" si="55"/>
        <v/>
      </c>
    </row>
    <row r="384" spans="2:11" x14ac:dyDescent="0.25">
      <c r="B384" s="183">
        <f t="shared" si="56"/>
        <v>78980</v>
      </c>
      <c r="C384" s="183">
        <f t="shared" si="50"/>
        <v>88980</v>
      </c>
      <c r="D384" s="183">
        <f t="shared" si="51"/>
        <v>83980</v>
      </c>
      <c r="E384" s="183">
        <f t="shared" si="52"/>
        <v>5000</v>
      </c>
      <c r="F384" s="183">
        <f t="shared" si="53"/>
        <v>3500</v>
      </c>
      <c r="G384" s="183">
        <f t="shared" si="57"/>
        <v>8500</v>
      </c>
      <c r="H384" s="183">
        <f t="shared" si="58"/>
        <v>63080</v>
      </c>
      <c r="I384" s="183">
        <f t="shared" si="54"/>
        <v>7181.5999999999995</v>
      </c>
      <c r="J384" s="184">
        <f t="shared" si="59"/>
        <v>0.12000000000000248</v>
      </c>
      <c r="K384" s="185" t="str">
        <f t="shared" si="55"/>
        <v/>
      </c>
    </row>
    <row r="385" spans="2:11" x14ac:dyDescent="0.25">
      <c r="B385" s="183">
        <f t="shared" si="56"/>
        <v>79200</v>
      </c>
      <c r="C385" s="183">
        <f t="shared" si="50"/>
        <v>89200</v>
      </c>
      <c r="D385" s="183">
        <f t="shared" si="51"/>
        <v>84200</v>
      </c>
      <c r="E385" s="183">
        <f t="shared" si="52"/>
        <v>5000</v>
      </c>
      <c r="F385" s="183">
        <f t="shared" si="53"/>
        <v>3500</v>
      </c>
      <c r="G385" s="183">
        <f t="shared" si="57"/>
        <v>8500</v>
      </c>
      <c r="H385" s="183">
        <f t="shared" si="58"/>
        <v>63300</v>
      </c>
      <c r="I385" s="183">
        <f t="shared" si="54"/>
        <v>7208</v>
      </c>
      <c r="J385" s="184">
        <f t="shared" si="59"/>
        <v>0.11999999999999834</v>
      </c>
      <c r="K385" s="185" t="str">
        <f t="shared" si="55"/>
        <v/>
      </c>
    </row>
    <row r="386" spans="2:11" x14ac:dyDescent="0.25">
      <c r="B386" s="183">
        <f t="shared" si="56"/>
        <v>79420</v>
      </c>
      <c r="C386" s="183">
        <f t="shared" si="50"/>
        <v>89420</v>
      </c>
      <c r="D386" s="183">
        <f t="shared" si="51"/>
        <v>84420</v>
      </c>
      <c r="E386" s="183">
        <f t="shared" si="52"/>
        <v>5000</v>
      </c>
      <c r="F386" s="183">
        <f t="shared" si="53"/>
        <v>3500</v>
      </c>
      <c r="G386" s="183">
        <f t="shared" si="57"/>
        <v>8500</v>
      </c>
      <c r="H386" s="183">
        <f t="shared" si="58"/>
        <v>63520</v>
      </c>
      <c r="I386" s="183">
        <f t="shared" si="54"/>
        <v>7234.4</v>
      </c>
      <c r="J386" s="184">
        <f t="shared" si="59"/>
        <v>0.12000000000000248</v>
      </c>
      <c r="K386" s="185" t="str">
        <f t="shared" si="55"/>
        <v/>
      </c>
    </row>
    <row r="387" spans="2:11" x14ac:dyDescent="0.25">
      <c r="B387" s="183">
        <f t="shared" si="56"/>
        <v>79640</v>
      </c>
      <c r="C387" s="183">
        <f t="shared" si="50"/>
        <v>89640</v>
      </c>
      <c r="D387" s="183">
        <f t="shared" si="51"/>
        <v>84640</v>
      </c>
      <c r="E387" s="183">
        <f t="shared" si="52"/>
        <v>5000</v>
      </c>
      <c r="F387" s="183">
        <f t="shared" si="53"/>
        <v>3500</v>
      </c>
      <c r="G387" s="183">
        <f t="shared" si="57"/>
        <v>8500</v>
      </c>
      <c r="H387" s="183">
        <f t="shared" si="58"/>
        <v>63740</v>
      </c>
      <c r="I387" s="183">
        <f t="shared" si="54"/>
        <v>7260.8</v>
      </c>
      <c r="J387" s="184">
        <f t="shared" si="59"/>
        <v>0.11999999999999834</v>
      </c>
      <c r="K387" s="185" t="str">
        <f t="shared" si="55"/>
        <v/>
      </c>
    </row>
    <row r="388" spans="2:11" x14ac:dyDescent="0.25">
      <c r="B388" s="183">
        <f t="shared" si="56"/>
        <v>79860</v>
      </c>
      <c r="C388" s="183">
        <f t="shared" si="50"/>
        <v>89860</v>
      </c>
      <c r="D388" s="183">
        <f t="shared" si="51"/>
        <v>84860</v>
      </c>
      <c r="E388" s="183">
        <f t="shared" si="52"/>
        <v>5000</v>
      </c>
      <c r="F388" s="183">
        <f t="shared" si="53"/>
        <v>3500</v>
      </c>
      <c r="G388" s="183">
        <f t="shared" si="57"/>
        <v>8500</v>
      </c>
      <c r="H388" s="183">
        <f t="shared" si="58"/>
        <v>63960</v>
      </c>
      <c r="I388" s="183">
        <f t="shared" si="54"/>
        <v>7287.2</v>
      </c>
      <c r="J388" s="184">
        <f t="shared" si="59"/>
        <v>0.11999999999999834</v>
      </c>
      <c r="K388" s="185" t="str">
        <f t="shared" si="55"/>
        <v/>
      </c>
    </row>
    <row r="389" spans="2:11" x14ac:dyDescent="0.25">
      <c r="B389" s="183">
        <f t="shared" si="56"/>
        <v>80080</v>
      </c>
      <c r="C389" s="183">
        <f t="shared" si="50"/>
        <v>90080</v>
      </c>
      <c r="D389" s="183">
        <f t="shared" si="51"/>
        <v>85080</v>
      </c>
      <c r="E389" s="183">
        <f t="shared" si="52"/>
        <v>5000</v>
      </c>
      <c r="F389" s="183">
        <f t="shared" si="53"/>
        <v>3500</v>
      </c>
      <c r="G389" s="183">
        <f t="shared" si="57"/>
        <v>8500</v>
      </c>
      <c r="H389" s="183">
        <f t="shared" si="58"/>
        <v>64180</v>
      </c>
      <c r="I389" s="183">
        <f t="shared" si="54"/>
        <v>7313.5999999999995</v>
      </c>
      <c r="J389" s="184">
        <f t="shared" si="59"/>
        <v>0.12000000000000248</v>
      </c>
      <c r="K389" s="185" t="str">
        <f t="shared" si="55"/>
        <v/>
      </c>
    </row>
    <row r="390" spans="2:11" x14ac:dyDescent="0.25">
      <c r="B390" s="183">
        <f t="shared" si="56"/>
        <v>80300</v>
      </c>
      <c r="C390" s="183">
        <f t="shared" si="50"/>
        <v>90300</v>
      </c>
      <c r="D390" s="183">
        <f t="shared" si="51"/>
        <v>85300</v>
      </c>
      <c r="E390" s="183">
        <f t="shared" si="52"/>
        <v>5000</v>
      </c>
      <c r="F390" s="183">
        <f t="shared" si="53"/>
        <v>3500</v>
      </c>
      <c r="G390" s="183">
        <f t="shared" si="57"/>
        <v>8500</v>
      </c>
      <c r="H390" s="183">
        <f t="shared" si="58"/>
        <v>64400</v>
      </c>
      <c r="I390" s="183">
        <f t="shared" si="54"/>
        <v>7340</v>
      </c>
      <c r="J390" s="184">
        <f t="shared" si="59"/>
        <v>0.11999999999999834</v>
      </c>
      <c r="K390" s="185" t="str">
        <f t="shared" si="55"/>
        <v/>
      </c>
    </row>
    <row r="391" spans="2:11" x14ac:dyDescent="0.25">
      <c r="B391" s="183">
        <f t="shared" si="56"/>
        <v>80520</v>
      </c>
      <c r="C391" s="183">
        <f t="shared" si="50"/>
        <v>90520</v>
      </c>
      <c r="D391" s="183">
        <f t="shared" si="51"/>
        <v>85520</v>
      </c>
      <c r="E391" s="183">
        <f t="shared" si="52"/>
        <v>5000</v>
      </c>
      <c r="F391" s="183">
        <f t="shared" si="53"/>
        <v>3500</v>
      </c>
      <c r="G391" s="183">
        <f t="shared" si="57"/>
        <v>8500</v>
      </c>
      <c r="H391" s="183">
        <f t="shared" si="58"/>
        <v>64620</v>
      </c>
      <c r="I391" s="183">
        <f t="shared" si="54"/>
        <v>7366.4</v>
      </c>
      <c r="J391" s="184">
        <f t="shared" si="59"/>
        <v>0.12000000000000248</v>
      </c>
      <c r="K391" s="185" t="str">
        <f t="shared" si="55"/>
        <v/>
      </c>
    </row>
    <row r="392" spans="2:11" x14ac:dyDescent="0.25">
      <c r="B392" s="183">
        <f t="shared" si="56"/>
        <v>80740</v>
      </c>
      <c r="C392" s="183">
        <f t="shared" si="50"/>
        <v>90740</v>
      </c>
      <c r="D392" s="183">
        <f t="shared" si="51"/>
        <v>85740</v>
      </c>
      <c r="E392" s="183">
        <f t="shared" si="52"/>
        <v>5000</v>
      </c>
      <c r="F392" s="183">
        <f t="shared" si="53"/>
        <v>3500</v>
      </c>
      <c r="G392" s="183">
        <f t="shared" si="57"/>
        <v>8500</v>
      </c>
      <c r="H392" s="183">
        <f t="shared" si="58"/>
        <v>64840</v>
      </c>
      <c r="I392" s="183">
        <f t="shared" si="54"/>
        <v>7392.8</v>
      </c>
      <c r="J392" s="184">
        <f t="shared" si="59"/>
        <v>0.11999999999999834</v>
      </c>
      <c r="K392" s="185" t="str">
        <f t="shared" si="55"/>
        <v/>
      </c>
    </row>
    <row r="393" spans="2:11" x14ac:dyDescent="0.25">
      <c r="B393" s="183">
        <f t="shared" si="56"/>
        <v>80960</v>
      </c>
      <c r="C393" s="183">
        <f t="shared" si="50"/>
        <v>90960</v>
      </c>
      <c r="D393" s="183">
        <f t="shared" si="51"/>
        <v>85960</v>
      </c>
      <c r="E393" s="183">
        <f t="shared" si="52"/>
        <v>5000</v>
      </c>
      <c r="F393" s="183">
        <f t="shared" si="53"/>
        <v>3500</v>
      </c>
      <c r="G393" s="183">
        <f t="shared" si="57"/>
        <v>8500</v>
      </c>
      <c r="H393" s="183">
        <f t="shared" si="58"/>
        <v>65060</v>
      </c>
      <c r="I393" s="183">
        <f t="shared" si="54"/>
        <v>7419.2</v>
      </c>
      <c r="J393" s="184">
        <f t="shared" si="59"/>
        <v>0.11999999999999834</v>
      </c>
      <c r="K393" s="185" t="str">
        <f t="shared" si="55"/>
        <v/>
      </c>
    </row>
    <row r="394" spans="2:11" x14ac:dyDescent="0.25">
      <c r="B394" s="183">
        <f t="shared" si="56"/>
        <v>81180</v>
      </c>
      <c r="C394" s="183">
        <f t="shared" si="50"/>
        <v>91180</v>
      </c>
      <c r="D394" s="183">
        <f t="shared" si="51"/>
        <v>86180</v>
      </c>
      <c r="E394" s="183">
        <f t="shared" si="52"/>
        <v>5000</v>
      </c>
      <c r="F394" s="183">
        <f t="shared" si="53"/>
        <v>3500</v>
      </c>
      <c r="G394" s="183">
        <f t="shared" si="57"/>
        <v>8500</v>
      </c>
      <c r="H394" s="183">
        <f t="shared" si="58"/>
        <v>65280</v>
      </c>
      <c r="I394" s="183">
        <f t="shared" si="54"/>
        <v>7445.5999999999995</v>
      </c>
      <c r="J394" s="184">
        <f t="shared" si="59"/>
        <v>0.12000000000000248</v>
      </c>
      <c r="K394" s="185" t="str">
        <f t="shared" si="55"/>
        <v/>
      </c>
    </row>
    <row r="395" spans="2:11" x14ac:dyDescent="0.25">
      <c r="B395" s="183">
        <f t="shared" si="56"/>
        <v>81400</v>
      </c>
      <c r="C395" s="183">
        <f t="shared" si="50"/>
        <v>91400</v>
      </c>
      <c r="D395" s="183">
        <f t="shared" si="51"/>
        <v>86400</v>
      </c>
      <c r="E395" s="183">
        <f t="shared" si="52"/>
        <v>5000</v>
      </c>
      <c r="F395" s="183">
        <f t="shared" si="53"/>
        <v>3500</v>
      </c>
      <c r="G395" s="183">
        <f t="shared" si="57"/>
        <v>8500</v>
      </c>
      <c r="H395" s="183">
        <f t="shared" si="58"/>
        <v>65500</v>
      </c>
      <c r="I395" s="183">
        <f t="shared" si="54"/>
        <v>7472</v>
      </c>
      <c r="J395" s="184">
        <f t="shared" si="59"/>
        <v>0.11999999999999834</v>
      </c>
      <c r="K395" s="185" t="str">
        <f t="shared" si="55"/>
        <v/>
      </c>
    </row>
    <row r="396" spans="2:11" x14ac:dyDescent="0.25">
      <c r="B396" s="183">
        <f t="shared" si="56"/>
        <v>81620</v>
      </c>
      <c r="C396" s="183">
        <f t="shared" si="50"/>
        <v>91620</v>
      </c>
      <c r="D396" s="183">
        <f t="shared" si="51"/>
        <v>86620</v>
      </c>
      <c r="E396" s="183">
        <f t="shared" si="52"/>
        <v>5000</v>
      </c>
      <c r="F396" s="183">
        <f t="shared" si="53"/>
        <v>3500</v>
      </c>
      <c r="G396" s="183">
        <f t="shared" si="57"/>
        <v>8500</v>
      </c>
      <c r="H396" s="183">
        <f t="shared" si="58"/>
        <v>65720</v>
      </c>
      <c r="I396" s="183">
        <f t="shared" si="54"/>
        <v>7498.4</v>
      </c>
      <c r="J396" s="184">
        <f t="shared" si="59"/>
        <v>0.12000000000000248</v>
      </c>
      <c r="K396" s="185" t="str">
        <f t="shared" si="55"/>
        <v/>
      </c>
    </row>
    <row r="397" spans="2:11" x14ac:dyDescent="0.25">
      <c r="B397" s="183">
        <f t="shared" si="56"/>
        <v>81840</v>
      </c>
      <c r="C397" s="183">
        <f t="shared" si="50"/>
        <v>91840</v>
      </c>
      <c r="D397" s="183">
        <f t="shared" si="51"/>
        <v>86840</v>
      </c>
      <c r="E397" s="183">
        <f t="shared" si="52"/>
        <v>5000</v>
      </c>
      <c r="F397" s="183">
        <f t="shared" si="53"/>
        <v>3500</v>
      </c>
      <c r="G397" s="183">
        <f t="shared" si="57"/>
        <v>8500</v>
      </c>
      <c r="H397" s="183">
        <f t="shared" si="58"/>
        <v>65940</v>
      </c>
      <c r="I397" s="183">
        <f t="shared" si="54"/>
        <v>7524.8</v>
      </c>
      <c r="J397" s="184">
        <f t="shared" si="59"/>
        <v>0.11999999999999834</v>
      </c>
      <c r="K397" s="185" t="str">
        <f t="shared" si="55"/>
        <v/>
      </c>
    </row>
    <row r="398" spans="2:11" x14ac:dyDescent="0.25">
      <c r="B398" s="183">
        <f t="shared" si="56"/>
        <v>82060</v>
      </c>
      <c r="C398" s="183">
        <f t="shared" si="50"/>
        <v>92060</v>
      </c>
      <c r="D398" s="183">
        <f t="shared" si="51"/>
        <v>87060</v>
      </c>
      <c r="E398" s="183">
        <f t="shared" si="52"/>
        <v>5000</v>
      </c>
      <c r="F398" s="183">
        <f t="shared" si="53"/>
        <v>3500</v>
      </c>
      <c r="G398" s="183">
        <f t="shared" si="57"/>
        <v>8500</v>
      </c>
      <c r="H398" s="183">
        <f t="shared" si="58"/>
        <v>66160</v>
      </c>
      <c r="I398" s="183">
        <f t="shared" si="54"/>
        <v>7551.2</v>
      </c>
      <c r="J398" s="184">
        <f t="shared" si="59"/>
        <v>0.11999999999999834</v>
      </c>
      <c r="K398" s="185" t="str">
        <f t="shared" si="55"/>
        <v/>
      </c>
    </row>
    <row r="399" spans="2:11" x14ac:dyDescent="0.25">
      <c r="B399" s="183">
        <f t="shared" si="56"/>
        <v>82280</v>
      </c>
      <c r="C399" s="183">
        <f t="shared" si="50"/>
        <v>92280</v>
      </c>
      <c r="D399" s="183">
        <f t="shared" si="51"/>
        <v>87280</v>
      </c>
      <c r="E399" s="183">
        <f t="shared" si="52"/>
        <v>5000</v>
      </c>
      <c r="F399" s="183">
        <f t="shared" si="53"/>
        <v>3500</v>
      </c>
      <c r="G399" s="183">
        <f t="shared" si="57"/>
        <v>8500</v>
      </c>
      <c r="H399" s="183">
        <f t="shared" si="58"/>
        <v>66380</v>
      </c>
      <c r="I399" s="183">
        <f t="shared" si="54"/>
        <v>7577.5999999999995</v>
      </c>
      <c r="J399" s="184">
        <f t="shared" si="59"/>
        <v>0.12000000000000248</v>
      </c>
      <c r="K399" s="185" t="str">
        <f t="shared" si="55"/>
        <v/>
      </c>
    </row>
    <row r="400" spans="2:11" x14ac:dyDescent="0.25">
      <c r="B400" s="183">
        <f t="shared" si="56"/>
        <v>82500</v>
      </c>
      <c r="C400" s="183">
        <f t="shared" si="50"/>
        <v>92500</v>
      </c>
      <c r="D400" s="183">
        <f t="shared" si="51"/>
        <v>87500</v>
      </c>
      <c r="E400" s="183">
        <f t="shared" si="52"/>
        <v>5000</v>
      </c>
      <c r="F400" s="183">
        <f t="shared" si="53"/>
        <v>3500</v>
      </c>
      <c r="G400" s="183">
        <f t="shared" si="57"/>
        <v>8500</v>
      </c>
      <c r="H400" s="183">
        <f t="shared" si="58"/>
        <v>66600</v>
      </c>
      <c r="I400" s="183">
        <f t="shared" si="54"/>
        <v>7604</v>
      </c>
      <c r="J400" s="184">
        <f t="shared" si="59"/>
        <v>0.11999999999999834</v>
      </c>
      <c r="K400" s="185" t="str">
        <f t="shared" si="55"/>
        <v/>
      </c>
    </row>
    <row r="401" spans="2:11" x14ac:dyDescent="0.25">
      <c r="B401" s="183">
        <f t="shared" si="56"/>
        <v>82720</v>
      </c>
      <c r="C401" s="183">
        <f t="shared" si="50"/>
        <v>92720</v>
      </c>
      <c r="D401" s="183">
        <f t="shared" si="51"/>
        <v>87720</v>
      </c>
      <c r="E401" s="183">
        <f t="shared" si="52"/>
        <v>5000</v>
      </c>
      <c r="F401" s="183">
        <f t="shared" si="53"/>
        <v>3500</v>
      </c>
      <c r="G401" s="183">
        <f t="shared" si="57"/>
        <v>8500</v>
      </c>
      <c r="H401" s="183">
        <f t="shared" si="58"/>
        <v>66820</v>
      </c>
      <c r="I401" s="183">
        <f t="shared" si="54"/>
        <v>7630.4</v>
      </c>
      <c r="J401" s="184">
        <f t="shared" si="59"/>
        <v>0.12000000000000248</v>
      </c>
      <c r="K401" s="185" t="str">
        <f t="shared" si="55"/>
        <v/>
      </c>
    </row>
    <row r="402" spans="2:11" x14ac:dyDescent="0.25">
      <c r="B402" s="183">
        <f t="shared" si="56"/>
        <v>82940</v>
      </c>
      <c r="C402" s="183">
        <f t="shared" si="50"/>
        <v>92940</v>
      </c>
      <c r="D402" s="183">
        <f t="shared" si="51"/>
        <v>87940</v>
      </c>
      <c r="E402" s="183">
        <f t="shared" si="52"/>
        <v>5000</v>
      </c>
      <c r="F402" s="183">
        <f t="shared" si="53"/>
        <v>3500</v>
      </c>
      <c r="G402" s="183">
        <f t="shared" si="57"/>
        <v>8500</v>
      </c>
      <c r="H402" s="183">
        <f t="shared" si="58"/>
        <v>67040</v>
      </c>
      <c r="I402" s="183">
        <f t="shared" si="54"/>
        <v>7656.8</v>
      </c>
      <c r="J402" s="184">
        <f t="shared" si="59"/>
        <v>0.11999999999999834</v>
      </c>
      <c r="K402" s="185" t="str">
        <f t="shared" si="55"/>
        <v/>
      </c>
    </row>
    <row r="403" spans="2:11" x14ac:dyDescent="0.25">
      <c r="B403" s="183">
        <f t="shared" si="56"/>
        <v>83160</v>
      </c>
      <c r="C403" s="183">
        <f t="shared" si="50"/>
        <v>93160</v>
      </c>
      <c r="D403" s="183">
        <f t="shared" si="51"/>
        <v>88160</v>
      </c>
      <c r="E403" s="183">
        <f t="shared" si="52"/>
        <v>5000</v>
      </c>
      <c r="F403" s="183">
        <f t="shared" si="53"/>
        <v>3500</v>
      </c>
      <c r="G403" s="183">
        <f t="shared" si="57"/>
        <v>8500</v>
      </c>
      <c r="H403" s="183">
        <f t="shared" si="58"/>
        <v>67260</v>
      </c>
      <c r="I403" s="183">
        <f t="shared" si="54"/>
        <v>7683.2</v>
      </c>
      <c r="J403" s="184">
        <f t="shared" si="59"/>
        <v>0.11999999999999834</v>
      </c>
      <c r="K403" s="185" t="str">
        <f t="shared" si="55"/>
        <v/>
      </c>
    </row>
    <row r="404" spans="2:11" x14ac:dyDescent="0.25">
      <c r="B404" s="183">
        <f t="shared" si="56"/>
        <v>83380</v>
      </c>
      <c r="C404" s="183">
        <f t="shared" si="50"/>
        <v>93380</v>
      </c>
      <c r="D404" s="183">
        <f t="shared" si="51"/>
        <v>88380</v>
      </c>
      <c r="E404" s="183">
        <f t="shared" si="52"/>
        <v>5000</v>
      </c>
      <c r="F404" s="183">
        <f t="shared" si="53"/>
        <v>3500</v>
      </c>
      <c r="G404" s="183">
        <f t="shared" si="57"/>
        <v>8500</v>
      </c>
      <c r="H404" s="183">
        <f t="shared" si="58"/>
        <v>67480</v>
      </c>
      <c r="I404" s="183">
        <f t="shared" si="54"/>
        <v>7709.5999999999995</v>
      </c>
      <c r="J404" s="184">
        <f t="shared" si="59"/>
        <v>0.12000000000000248</v>
      </c>
      <c r="K404" s="185" t="str">
        <f t="shared" si="55"/>
        <v/>
      </c>
    </row>
    <row r="405" spans="2:11" x14ac:dyDescent="0.25">
      <c r="B405" s="183">
        <f t="shared" si="56"/>
        <v>83600</v>
      </c>
      <c r="C405" s="183">
        <f t="shared" si="50"/>
        <v>93600</v>
      </c>
      <c r="D405" s="183">
        <f t="shared" si="51"/>
        <v>88600</v>
      </c>
      <c r="E405" s="183">
        <f t="shared" si="52"/>
        <v>5000</v>
      </c>
      <c r="F405" s="183">
        <f t="shared" si="53"/>
        <v>3500</v>
      </c>
      <c r="G405" s="183">
        <f t="shared" si="57"/>
        <v>8500</v>
      </c>
      <c r="H405" s="183">
        <f t="shared" si="58"/>
        <v>67700</v>
      </c>
      <c r="I405" s="183">
        <f t="shared" si="54"/>
        <v>7736</v>
      </c>
      <c r="J405" s="184">
        <f t="shared" si="59"/>
        <v>0.11999999999999834</v>
      </c>
      <c r="K405" s="185" t="str">
        <f t="shared" si="55"/>
        <v/>
      </c>
    </row>
    <row r="406" spans="2:11" x14ac:dyDescent="0.25">
      <c r="B406" s="183">
        <f t="shared" si="56"/>
        <v>83820</v>
      </c>
      <c r="C406" s="183">
        <f t="shared" si="50"/>
        <v>93820</v>
      </c>
      <c r="D406" s="183">
        <f t="shared" si="51"/>
        <v>88820</v>
      </c>
      <c r="E406" s="183">
        <f t="shared" si="52"/>
        <v>5000</v>
      </c>
      <c r="F406" s="183">
        <f t="shared" si="53"/>
        <v>3500</v>
      </c>
      <c r="G406" s="183">
        <f t="shared" si="57"/>
        <v>8500</v>
      </c>
      <c r="H406" s="183">
        <f t="shared" si="58"/>
        <v>67920</v>
      </c>
      <c r="I406" s="183">
        <f t="shared" si="54"/>
        <v>7762.4</v>
      </c>
      <c r="J406" s="184">
        <f t="shared" si="59"/>
        <v>0.12000000000000248</v>
      </c>
      <c r="K406" s="185" t="str">
        <f t="shared" si="55"/>
        <v/>
      </c>
    </row>
    <row r="407" spans="2:11" x14ac:dyDescent="0.25">
      <c r="B407" s="183">
        <f t="shared" si="56"/>
        <v>84040</v>
      </c>
      <c r="C407" s="183">
        <f t="shared" si="50"/>
        <v>94040</v>
      </c>
      <c r="D407" s="183">
        <f t="shared" si="51"/>
        <v>89040</v>
      </c>
      <c r="E407" s="183">
        <f t="shared" si="52"/>
        <v>5000</v>
      </c>
      <c r="F407" s="183">
        <f t="shared" si="53"/>
        <v>3500</v>
      </c>
      <c r="G407" s="183">
        <f t="shared" si="57"/>
        <v>8500</v>
      </c>
      <c r="H407" s="183">
        <f t="shared" si="58"/>
        <v>68140</v>
      </c>
      <c r="I407" s="183">
        <f t="shared" si="54"/>
        <v>7788.8</v>
      </c>
      <c r="J407" s="184">
        <f t="shared" si="59"/>
        <v>0.11999999999999834</v>
      </c>
      <c r="K407" s="185" t="str">
        <f t="shared" si="55"/>
        <v/>
      </c>
    </row>
    <row r="408" spans="2:11" x14ac:dyDescent="0.25">
      <c r="B408" s="183">
        <f t="shared" si="56"/>
        <v>84260</v>
      </c>
      <c r="C408" s="183">
        <f t="shared" si="50"/>
        <v>94260</v>
      </c>
      <c r="D408" s="183">
        <f t="shared" si="51"/>
        <v>89260</v>
      </c>
      <c r="E408" s="183">
        <f t="shared" si="52"/>
        <v>5000</v>
      </c>
      <c r="F408" s="183">
        <f t="shared" si="53"/>
        <v>3500</v>
      </c>
      <c r="G408" s="183">
        <f t="shared" si="57"/>
        <v>8500</v>
      </c>
      <c r="H408" s="183">
        <f t="shared" si="58"/>
        <v>68360</v>
      </c>
      <c r="I408" s="183">
        <f t="shared" si="54"/>
        <v>7815.2</v>
      </c>
      <c r="J408" s="184">
        <f t="shared" si="59"/>
        <v>0.11999999999999834</v>
      </c>
      <c r="K408" s="185" t="str">
        <f t="shared" si="55"/>
        <v/>
      </c>
    </row>
    <row r="409" spans="2:11" x14ac:dyDescent="0.25">
      <c r="B409" s="183">
        <f t="shared" si="56"/>
        <v>84480</v>
      </c>
      <c r="C409" s="183">
        <f t="shared" ref="C409:C472" si="60">B409+B$20</f>
        <v>94480</v>
      </c>
      <c r="D409" s="183">
        <f t="shared" ref="D409:D472" si="61">B$20/2+B409</f>
        <v>89480</v>
      </c>
      <c r="E409" s="183">
        <f t="shared" ref="E409:E472" si="62">MIN(50%*B$20,MAX(0,50%*MIN(Q$15-Q$14,D409-Q$14)))</f>
        <v>5000</v>
      </c>
      <c r="F409" s="183">
        <f t="shared" ref="F409:F472" si="63">MIN(85%*B$20-E409,85%*MAX(0,D409-Q$15))</f>
        <v>3500</v>
      </c>
      <c r="G409" s="183">
        <f t="shared" si="57"/>
        <v>8500</v>
      </c>
      <c r="H409" s="183">
        <f t="shared" si="58"/>
        <v>68580</v>
      </c>
      <c r="I409" s="183">
        <f t="shared" ref="I409:I472" si="64">IF(H409&gt;P$10,(H409-P$10)*O$10+Q$10,IF(H409&gt;P$9,(H409-P$9)*O$9+Q$9,IF(H409&gt;P$8,(H409-P$8)*O$8+Q$8,IF(H409&gt;P$7,(H409-P$7)*O$7+Q$7,IF(H409&gt;P$6,(H409-P$6)*O$6+Q$6,IF(H409&gt;P$5,(H409-P$5)*O$5+Q$5,(H409-P$4)*O$4+Q$4))))))</f>
        <v>7841.5999999999995</v>
      </c>
      <c r="J409" s="184">
        <f t="shared" si="59"/>
        <v>0.12000000000000248</v>
      </c>
      <c r="K409" s="185" t="str">
        <f t="shared" ref="K409:K472" si="65">IF(C409=$O$20,I409,"")</f>
        <v/>
      </c>
    </row>
    <row r="410" spans="2:11" x14ac:dyDescent="0.25">
      <c r="B410" s="183">
        <f t="shared" ref="B410:B473" si="66">B409+L$20</f>
        <v>84700</v>
      </c>
      <c r="C410" s="183">
        <f t="shared" si="60"/>
        <v>94700</v>
      </c>
      <c r="D410" s="183">
        <f t="shared" si="61"/>
        <v>89700</v>
      </c>
      <c r="E410" s="183">
        <f t="shared" si="62"/>
        <v>5000</v>
      </c>
      <c r="F410" s="183">
        <f t="shared" si="63"/>
        <v>3500</v>
      </c>
      <c r="G410" s="183">
        <f t="shared" ref="G410:G473" si="67">E410+F410</f>
        <v>8500</v>
      </c>
      <c r="H410" s="183">
        <f t="shared" ref="H410:H473" si="68">MAX(0,B410+G410-E$20-F$20)</f>
        <v>68800</v>
      </c>
      <c r="I410" s="183">
        <f t="shared" si="64"/>
        <v>7868</v>
      </c>
      <c r="J410" s="184">
        <f t="shared" ref="J410:J473" si="69">(I411-I410)/L$20</f>
        <v>0.11999999999999834</v>
      </c>
      <c r="K410" s="185" t="str">
        <f t="shared" si="65"/>
        <v/>
      </c>
    </row>
    <row r="411" spans="2:11" x14ac:dyDescent="0.25">
      <c r="B411" s="183">
        <f t="shared" si="66"/>
        <v>84920</v>
      </c>
      <c r="C411" s="183">
        <f t="shared" si="60"/>
        <v>94920</v>
      </c>
      <c r="D411" s="183">
        <f t="shared" si="61"/>
        <v>89920</v>
      </c>
      <c r="E411" s="183">
        <f t="shared" si="62"/>
        <v>5000</v>
      </c>
      <c r="F411" s="183">
        <f t="shared" si="63"/>
        <v>3500</v>
      </c>
      <c r="G411" s="183">
        <f t="shared" si="67"/>
        <v>8500</v>
      </c>
      <c r="H411" s="183">
        <f t="shared" si="68"/>
        <v>69020</v>
      </c>
      <c r="I411" s="183">
        <f t="shared" si="64"/>
        <v>7894.4</v>
      </c>
      <c r="J411" s="184">
        <f t="shared" si="69"/>
        <v>0.12000000000000248</v>
      </c>
      <c r="K411" s="185" t="str">
        <f t="shared" si="65"/>
        <v/>
      </c>
    </row>
    <row r="412" spans="2:11" x14ac:dyDescent="0.25">
      <c r="B412" s="183">
        <f t="shared" si="66"/>
        <v>85140</v>
      </c>
      <c r="C412" s="183">
        <f t="shared" si="60"/>
        <v>95140</v>
      </c>
      <c r="D412" s="183">
        <f t="shared" si="61"/>
        <v>90140</v>
      </c>
      <c r="E412" s="183">
        <f t="shared" si="62"/>
        <v>5000</v>
      </c>
      <c r="F412" s="183">
        <f t="shared" si="63"/>
        <v>3500</v>
      </c>
      <c r="G412" s="183">
        <f t="shared" si="67"/>
        <v>8500</v>
      </c>
      <c r="H412" s="183">
        <f t="shared" si="68"/>
        <v>69240</v>
      </c>
      <c r="I412" s="183">
        <f t="shared" si="64"/>
        <v>7920.8</v>
      </c>
      <c r="J412" s="184">
        <f t="shared" si="69"/>
        <v>0.11999999999999834</v>
      </c>
      <c r="K412" s="185" t="str">
        <f t="shared" si="65"/>
        <v/>
      </c>
    </row>
    <row r="413" spans="2:11" x14ac:dyDescent="0.25">
      <c r="B413" s="183">
        <f t="shared" si="66"/>
        <v>85360</v>
      </c>
      <c r="C413" s="183">
        <f t="shared" si="60"/>
        <v>95360</v>
      </c>
      <c r="D413" s="183">
        <f t="shared" si="61"/>
        <v>90360</v>
      </c>
      <c r="E413" s="183">
        <f t="shared" si="62"/>
        <v>5000</v>
      </c>
      <c r="F413" s="183">
        <f t="shared" si="63"/>
        <v>3500</v>
      </c>
      <c r="G413" s="183">
        <f t="shared" si="67"/>
        <v>8500</v>
      </c>
      <c r="H413" s="183">
        <f t="shared" si="68"/>
        <v>69460</v>
      </c>
      <c r="I413" s="183">
        <f t="shared" si="64"/>
        <v>7947.2</v>
      </c>
      <c r="J413" s="184">
        <f t="shared" si="69"/>
        <v>0.11999999999999834</v>
      </c>
      <c r="K413" s="185" t="str">
        <f t="shared" si="65"/>
        <v/>
      </c>
    </row>
    <row r="414" spans="2:11" x14ac:dyDescent="0.25">
      <c r="B414" s="183">
        <f t="shared" si="66"/>
        <v>85580</v>
      </c>
      <c r="C414" s="183">
        <f t="shared" si="60"/>
        <v>95580</v>
      </c>
      <c r="D414" s="183">
        <f t="shared" si="61"/>
        <v>90580</v>
      </c>
      <c r="E414" s="183">
        <f t="shared" si="62"/>
        <v>5000</v>
      </c>
      <c r="F414" s="183">
        <f t="shared" si="63"/>
        <v>3500</v>
      </c>
      <c r="G414" s="183">
        <f t="shared" si="67"/>
        <v>8500</v>
      </c>
      <c r="H414" s="183">
        <f t="shared" si="68"/>
        <v>69680</v>
      </c>
      <c r="I414" s="183">
        <f t="shared" si="64"/>
        <v>7973.5999999999995</v>
      </c>
      <c r="J414" s="184">
        <f t="shared" si="69"/>
        <v>0.12000000000000248</v>
      </c>
      <c r="K414" s="185" t="str">
        <f t="shared" si="65"/>
        <v/>
      </c>
    </row>
    <row r="415" spans="2:11" x14ac:dyDescent="0.25">
      <c r="B415" s="183">
        <f t="shared" si="66"/>
        <v>85800</v>
      </c>
      <c r="C415" s="183">
        <f t="shared" si="60"/>
        <v>95800</v>
      </c>
      <c r="D415" s="183">
        <f t="shared" si="61"/>
        <v>90800</v>
      </c>
      <c r="E415" s="183">
        <f t="shared" si="62"/>
        <v>5000</v>
      </c>
      <c r="F415" s="183">
        <f t="shared" si="63"/>
        <v>3500</v>
      </c>
      <c r="G415" s="183">
        <f t="shared" si="67"/>
        <v>8500</v>
      </c>
      <c r="H415" s="183">
        <f t="shared" si="68"/>
        <v>69900</v>
      </c>
      <c r="I415" s="183">
        <f t="shared" si="64"/>
        <v>8000</v>
      </c>
      <c r="J415" s="184">
        <f t="shared" si="69"/>
        <v>0.11999999999999834</v>
      </c>
      <c r="K415" s="185" t="str">
        <f t="shared" si="65"/>
        <v/>
      </c>
    </row>
    <row r="416" spans="2:11" x14ac:dyDescent="0.25">
      <c r="B416" s="183">
        <f t="shared" si="66"/>
        <v>86020</v>
      </c>
      <c r="C416" s="183">
        <f t="shared" si="60"/>
        <v>96020</v>
      </c>
      <c r="D416" s="183">
        <f t="shared" si="61"/>
        <v>91020</v>
      </c>
      <c r="E416" s="183">
        <f t="shared" si="62"/>
        <v>5000</v>
      </c>
      <c r="F416" s="183">
        <f t="shared" si="63"/>
        <v>3500</v>
      </c>
      <c r="G416" s="183">
        <f t="shared" si="67"/>
        <v>8500</v>
      </c>
      <c r="H416" s="183">
        <f t="shared" si="68"/>
        <v>70120</v>
      </c>
      <c r="I416" s="183">
        <f t="shared" si="64"/>
        <v>8026.4</v>
      </c>
      <c r="J416" s="184">
        <f t="shared" si="69"/>
        <v>0.12000000000000248</v>
      </c>
      <c r="K416" s="185" t="str">
        <f t="shared" si="65"/>
        <v/>
      </c>
    </row>
    <row r="417" spans="2:11" x14ac:dyDescent="0.25">
      <c r="B417" s="183">
        <f t="shared" si="66"/>
        <v>86240</v>
      </c>
      <c r="C417" s="183">
        <f t="shared" si="60"/>
        <v>96240</v>
      </c>
      <c r="D417" s="183">
        <f t="shared" si="61"/>
        <v>91240</v>
      </c>
      <c r="E417" s="183">
        <f t="shared" si="62"/>
        <v>5000</v>
      </c>
      <c r="F417" s="183">
        <f t="shared" si="63"/>
        <v>3500</v>
      </c>
      <c r="G417" s="183">
        <f t="shared" si="67"/>
        <v>8500</v>
      </c>
      <c r="H417" s="183">
        <f t="shared" si="68"/>
        <v>70340</v>
      </c>
      <c r="I417" s="183">
        <f t="shared" si="64"/>
        <v>8052.8</v>
      </c>
      <c r="J417" s="184">
        <f t="shared" si="69"/>
        <v>0.11999999999999834</v>
      </c>
      <c r="K417" s="185" t="str">
        <f t="shared" si="65"/>
        <v/>
      </c>
    </row>
    <row r="418" spans="2:11" x14ac:dyDescent="0.25">
      <c r="B418" s="183">
        <f t="shared" si="66"/>
        <v>86460</v>
      </c>
      <c r="C418" s="183">
        <f t="shared" si="60"/>
        <v>96460</v>
      </c>
      <c r="D418" s="183">
        <f t="shared" si="61"/>
        <v>91460</v>
      </c>
      <c r="E418" s="183">
        <f t="shared" si="62"/>
        <v>5000</v>
      </c>
      <c r="F418" s="183">
        <f t="shared" si="63"/>
        <v>3500</v>
      </c>
      <c r="G418" s="183">
        <f t="shared" si="67"/>
        <v>8500</v>
      </c>
      <c r="H418" s="183">
        <f t="shared" si="68"/>
        <v>70560</v>
      </c>
      <c r="I418" s="183">
        <f t="shared" si="64"/>
        <v>8079.2</v>
      </c>
      <c r="J418" s="184">
        <f t="shared" si="69"/>
        <v>0.11999999999999834</v>
      </c>
      <c r="K418" s="185" t="str">
        <f t="shared" si="65"/>
        <v/>
      </c>
    </row>
    <row r="419" spans="2:11" x14ac:dyDescent="0.25">
      <c r="B419" s="183">
        <f t="shared" si="66"/>
        <v>86680</v>
      </c>
      <c r="C419" s="183">
        <f t="shared" si="60"/>
        <v>96680</v>
      </c>
      <c r="D419" s="183">
        <f t="shared" si="61"/>
        <v>91680</v>
      </c>
      <c r="E419" s="183">
        <f t="shared" si="62"/>
        <v>5000</v>
      </c>
      <c r="F419" s="183">
        <f t="shared" si="63"/>
        <v>3500</v>
      </c>
      <c r="G419" s="183">
        <f t="shared" si="67"/>
        <v>8500</v>
      </c>
      <c r="H419" s="183">
        <f t="shared" si="68"/>
        <v>70780</v>
      </c>
      <c r="I419" s="183">
        <f t="shared" si="64"/>
        <v>8105.5999999999995</v>
      </c>
      <c r="J419" s="184">
        <f t="shared" si="69"/>
        <v>0.12000000000000248</v>
      </c>
      <c r="K419" s="185" t="str">
        <f t="shared" si="65"/>
        <v/>
      </c>
    </row>
    <row r="420" spans="2:11" x14ac:dyDescent="0.25">
      <c r="B420" s="183">
        <f t="shared" si="66"/>
        <v>86900</v>
      </c>
      <c r="C420" s="183">
        <f t="shared" si="60"/>
        <v>96900</v>
      </c>
      <c r="D420" s="183">
        <f t="shared" si="61"/>
        <v>91900</v>
      </c>
      <c r="E420" s="183">
        <f t="shared" si="62"/>
        <v>5000</v>
      </c>
      <c r="F420" s="183">
        <f t="shared" si="63"/>
        <v>3500</v>
      </c>
      <c r="G420" s="183">
        <f t="shared" si="67"/>
        <v>8500</v>
      </c>
      <c r="H420" s="183">
        <f t="shared" si="68"/>
        <v>71000</v>
      </c>
      <c r="I420" s="183">
        <f t="shared" si="64"/>
        <v>8132</v>
      </c>
      <c r="J420" s="184">
        <f t="shared" si="69"/>
        <v>0.11999999999999834</v>
      </c>
      <c r="K420" s="185" t="str">
        <f t="shared" si="65"/>
        <v/>
      </c>
    </row>
    <row r="421" spans="2:11" x14ac:dyDescent="0.25">
      <c r="B421" s="183">
        <f t="shared" si="66"/>
        <v>87120</v>
      </c>
      <c r="C421" s="183">
        <f t="shared" si="60"/>
        <v>97120</v>
      </c>
      <c r="D421" s="183">
        <f t="shared" si="61"/>
        <v>92120</v>
      </c>
      <c r="E421" s="183">
        <f t="shared" si="62"/>
        <v>5000</v>
      </c>
      <c r="F421" s="183">
        <f t="shared" si="63"/>
        <v>3500</v>
      </c>
      <c r="G421" s="183">
        <f t="shared" si="67"/>
        <v>8500</v>
      </c>
      <c r="H421" s="183">
        <f t="shared" si="68"/>
        <v>71220</v>
      </c>
      <c r="I421" s="183">
        <f t="shared" si="64"/>
        <v>8158.4</v>
      </c>
      <c r="J421" s="184">
        <f t="shared" si="69"/>
        <v>0.12000000000000248</v>
      </c>
      <c r="K421" s="185" t="str">
        <f t="shared" si="65"/>
        <v/>
      </c>
    </row>
    <row r="422" spans="2:11" x14ac:dyDescent="0.25">
      <c r="B422" s="183">
        <f t="shared" si="66"/>
        <v>87340</v>
      </c>
      <c r="C422" s="183">
        <f t="shared" si="60"/>
        <v>97340</v>
      </c>
      <c r="D422" s="183">
        <f t="shared" si="61"/>
        <v>92340</v>
      </c>
      <c r="E422" s="183">
        <f t="shared" si="62"/>
        <v>5000</v>
      </c>
      <c r="F422" s="183">
        <f t="shared" si="63"/>
        <v>3500</v>
      </c>
      <c r="G422" s="183">
        <f t="shared" si="67"/>
        <v>8500</v>
      </c>
      <c r="H422" s="183">
        <f t="shared" si="68"/>
        <v>71440</v>
      </c>
      <c r="I422" s="183">
        <f t="shared" si="64"/>
        <v>8184.8</v>
      </c>
      <c r="J422" s="184">
        <f t="shared" si="69"/>
        <v>0.12000000000000248</v>
      </c>
      <c r="K422" s="185" t="str">
        <f t="shared" si="65"/>
        <v/>
      </c>
    </row>
    <row r="423" spans="2:11" x14ac:dyDescent="0.25">
      <c r="B423" s="183">
        <f t="shared" si="66"/>
        <v>87560</v>
      </c>
      <c r="C423" s="183">
        <f t="shared" si="60"/>
        <v>97560</v>
      </c>
      <c r="D423" s="183">
        <f t="shared" si="61"/>
        <v>92560</v>
      </c>
      <c r="E423" s="183">
        <f t="shared" si="62"/>
        <v>5000</v>
      </c>
      <c r="F423" s="183">
        <f t="shared" si="63"/>
        <v>3500</v>
      </c>
      <c r="G423" s="183">
        <f t="shared" si="67"/>
        <v>8500</v>
      </c>
      <c r="H423" s="183">
        <f t="shared" si="68"/>
        <v>71660</v>
      </c>
      <c r="I423" s="183">
        <f t="shared" si="64"/>
        <v>8211.2000000000007</v>
      </c>
      <c r="J423" s="184">
        <f t="shared" si="69"/>
        <v>0.11999999999999007</v>
      </c>
      <c r="K423" s="185" t="str">
        <f t="shared" si="65"/>
        <v/>
      </c>
    </row>
    <row r="424" spans="2:11" x14ac:dyDescent="0.25">
      <c r="B424" s="183">
        <f t="shared" si="66"/>
        <v>87780</v>
      </c>
      <c r="C424" s="183">
        <f t="shared" si="60"/>
        <v>97780</v>
      </c>
      <c r="D424" s="183">
        <f t="shared" si="61"/>
        <v>92780</v>
      </c>
      <c r="E424" s="183">
        <f t="shared" si="62"/>
        <v>5000</v>
      </c>
      <c r="F424" s="183">
        <f t="shared" si="63"/>
        <v>3500</v>
      </c>
      <c r="G424" s="183">
        <f t="shared" si="67"/>
        <v>8500</v>
      </c>
      <c r="H424" s="183">
        <f t="shared" si="68"/>
        <v>71880</v>
      </c>
      <c r="I424" s="183">
        <f t="shared" si="64"/>
        <v>8237.5999999999985</v>
      </c>
      <c r="J424" s="184">
        <f t="shared" si="69"/>
        <v>0.12000000000000662</v>
      </c>
      <c r="K424" s="185" t="str">
        <f t="shared" si="65"/>
        <v/>
      </c>
    </row>
    <row r="425" spans="2:11" x14ac:dyDescent="0.25">
      <c r="B425" s="183">
        <f t="shared" si="66"/>
        <v>88000</v>
      </c>
      <c r="C425" s="183">
        <f t="shared" si="60"/>
        <v>98000</v>
      </c>
      <c r="D425" s="183">
        <f t="shared" si="61"/>
        <v>93000</v>
      </c>
      <c r="E425" s="183">
        <f t="shared" si="62"/>
        <v>5000</v>
      </c>
      <c r="F425" s="183">
        <f t="shared" si="63"/>
        <v>3500</v>
      </c>
      <c r="G425" s="183">
        <f t="shared" si="67"/>
        <v>8500</v>
      </c>
      <c r="H425" s="183">
        <f t="shared" si="68"/>
        <v>72100</v>
      </c>
      <c r="I425" s="183">
        <f t="shared" si="64"/>
        <v>8264</v>
      </c>
      <c r="J425" s="184">
        <f t="shared" si="69"/>
        <v>0.11999999999999834</v>
      </c>
      <c r="K425" s="185" t="str">
        <f t="shared" si="65"/>
        <v/>
      </c>
    </row>
    <row r="426" spans="2:11" x14ac:dyDescent="0.25">
      <c r="B426" s="183">
        <f t="shared" si="66"/>
        <v>88220</v>
      </c>
      <c r="C426" s="183">
        <f t="shared" si="60"/>
        <v>98220</v>
      </c>
      <c r="D426" s="183">
        <f t="shared" si="61"/>
        <v>93220</v>
      </c>
      <c r="E426" s="183">
        <f t="shared" si="62"/>
        <v>5000</v>
      </c>
      <c r="F426" s="183">
        <f t="shared" si="63"/>
        <v>3500</v>
      </c>
      <c r="G426" s="183">
        <f t="shared" si="67"/>
        <v>8500</v>
      </c>
      <c r="H426" s="183">
        <f t="shared" si="68"/>
        <v>72320</v>
      </c>
      <c r="I426" s="183">
        <f t="shared" si="64"/>
        <v>8290.4</v>
      </c>
      <c r="J426" s="184">
        <f t="shared" si="69"/>
        <v>0.11999999999999834</v>
      </c>
      <c r="K426" s="185" t="str">
        <f t="shared" si="65"/>
        <v/>
      </c>
    </row>
    <row r="427" spans="2:11" x14ac:dyDescent="0.25">
      <c r="B427" s="183">
        <f t="shared" si="66"/>
        <v>88440</v>
      </c>
      <c r="C427" s="183">
        <f t="shared" si="60"/>
        <v>98440</v>
      </c>
      <c r="D427" s="183">
        <f t="shared" si="61"/>
        <v>93440</v>
      </c>
      <c r="E427" s="183">
        <f t="shared" si="62"/>
        <v>5000</v>
      </c>
      <c r="F427" s="183">
        <f t="shared" si="63"/>
        <v>3500</v>
      </c>
      <c r="G427" s="183">
        <f t="shared" si="67"/>
        <v>8500</v>
      </c>
      <c r="H427" s="183">
        <f t="shared" si="68"/>
        <v>72540</v>
      </c>
      <c r="I427" s="183">
        <f t="shared" si="64"/>
        <v>8316.7999999999993</v>
      </c>
      <c r="J427" s="184">
        <f t="shared" si="69"/>
        <v>0.12000000000000662</v>
      </c>
      <c r="K427" s="185" t="str">
        <f t="shared" si="65"/>
        <v/>
      </c>
    </row>
    <row r="428" spans="2:11" x14ac:dyDescent="0.25">
      <c r="B428" s="183">
        <f t="shared" si="66"/>
        <v>88660</v>
      </c>
      <c r="C428" s="183">
        <f t="shared" si="60"/>
        <v>98660</v>
      </c>
      <c r="D428" s="183">
        <f t="shared" si="61"/>
        <v>93660</v>
      </c>
      <c r="E428" s="183">
        <f t="shared" si="62"/>
        <v>5000</v>
      </c>
      <c r="F428" s="183">
        <f t="shared" si="63"/>
        <v>3500</v>
      </c>
      <c r="G428" s="183">
        <f t="shared" si="67"/>
        <v>8500</v>
      </c>
      <c r="H428" s="183">
        <f t="shared" si="68"/>
        <v>72760</v>
      </c>
      <c r="I428" s="183">
        <f t="shared" si="64"/>
        <v>8343.2000000000007</v>
      </c>
      <c r="J428" s="184">
        <f t="shared" si="69"/>
        <v>0.11999999999999007</v>
      </c>
      <c r="K428" s="185" t="str">
        <f t="shared" si="65"/>
        <v/>
      </c>
    </row>
    <row r="429" spans="2:11" x14ac:dyDescent="0.25">
      <c r="B429" s="183">
        <f t="shared" si="66"/>
        <v>88880</v>
      </c>
      <c r="C429" s="183">
        <f t="shared" si="60"/>
        <v>98880</v>
      </c>
      <c r="D429" s="183">
        <f t="shared" si="61"/>
        <v>93880</v>
      </c>
      <c r="E429" s="183">
        <f t="shared" si="62"/>
        <v>5000</v>
      </c>
      <c r="F429" s="183">
        <f t="shared" si="63"/>
        <v>3500</v>
      </c>
      <c r="G429" s="183">
        <f t="shared" si="67"/>
        <v>8500</v>
      </c>
      <c r="H429" s="183">
        <f t="shared" si="68"/>
        <v>72980</v>
      </c>
      <c r="I429" s="183">
        <f t="shared" si="64"/>
        <v>8369.5999999999985</v>
      </c>
      <c r="J429" s="184">
        <f t="shared" si="69"/>
        <v>0.12000000000000662</v>
      </c>
      <c r="K429" s="185" t="str">
        <f t="shared" si="65"/>
        <v/>
      </c>
    </row>
    <row r="430" spans="2:11" x14ac:dyDescent="0.25">
      <c r="B430" s="183">
        <f t="shared" si="66"/>
        <v>89100</v>
      </c>
      <c r="C430" s="183">
        <f t="shared" si="60"/>
        <v>99100</v>
      </c>
      <c r="D430" s="183">
        <f t="shared" si="61"/>
        <v>94100</v>
      </c>
      <c r="E430" s="183">
        <f t="shared" si="62"/>
        <v>5000</v>
      </c>
      <c r="F430" s="183">
        <f t="shared" si="63"/>
        <v>3500</v>
      </c>
      <c r="G430" s="183">
        <f t="shared" si="67"/>
        <v>8500</v>
      </c>
      <c r="H430" s="183">
        <f t="shared" si="68"/>
        <v>73200</v>
      </c>
      <c r="I430" s="183">
        <f t="shared" si="64"/>
        <v>8396</v>
      </c>
      <c r="J430" s="184">
        <f t="shared" si="69"/>
        <v>0.11999999999999834</v>
      </c>
      <c r="K430" s="185" t="str">
        <f t="shared" si="65"/>
        <v/>
      </c>
    </row>
    <row r="431" spans="2:11" x14ac:dyDescent="0.25">
      <c r="B431" s="183">
        <f t="shared" si="66"/>
        <v>89320</v>
      </c>
      <c r="C431" s="183">
        <f t="shared" si="60"/>
        <v>99320</v>
      </c>
      <c r="D431" s="183">
        <f t="shared" si="61"/>
        <v>94320</v>
      </c>
      <c r="E431" s="183">
        <f t="shared" si="62"/>
        <v>5000</v>
      </c>
      <c r="F431" s="183">
        <f t="shared" si="63"/>
        <v>3500</v>
      </c>
      <c r="G431" s="183">
        <f t="shared" si="67"/>
        <v>8500</v>
      </c>
      <c r="H431" s="183">
        <f t="shared" si="68"/>
        <v>73420</v>
      </c>
      <c r="I431" s="183">
        <f t="shared" si="64"/>
        <v>8422.4</v>
      </c>
      <c r="J431" s="184">
        <f t="shared" si="69"/>
        <v>0.11999999999999834</v>
      </c>
      <c r="K431" s="185" t="str">
        <f t="shared" si="65"/>
        <v/>
      </c>
    </row>
    <row r="432" spans="2:11" x14ac:dyDescent="0.25">
      <c r="B432" s="183">
        <f t="shared" si="66"/>
        <v>89540</v>
      </c>
      <c r="C432" s="183">
        <f t="shared" si="60"/>
        <v>99540</v>
      </c>
      <c r="D432" s="183">
        <f t="shared" si="61"/>
        <v>94540</v>
      </c>
      <c r="E432" s="183">
        <f t="shared" si="62"/>
        <v>5000</v>
      </c>
      <c r="F432" s="183">
        <f t="shared" si="63"/>
        <v>3500</v>
      </c>
      <c r="G432" s="183">
        <f t="shared" si="67"/>
        <v>8500</v>
      </c>
      <c r="H432" s="183">
        <f t="shared" si="68"/>
        <v>73640</v>
      </c>
      <c r="I432" s="183">
        <f t="shared" si="64"/>
        <v>8448.7999999999993</v>
      </c>
      <c r="J432" s="184">
        <f t="shared" si="69"/>
        <v>0.12000000000000662</v>
      </c>
      <c r="K432" s="185" t="str">
        <f t="shared" si="65"/>
        <v/>
      </c>
    </row>
    <row r="433" spans="2:11" x14ac:dyDescent="0.25">
      <c r="B433" s="183">
        <f t="shared" si="66"/>
        <v>89760</v>
      </c>
      <c r="C433" s="183">
        <f t="shared" si="60"/>
        <v>99760</v>
      </c>
      <c r="D433" s="183">
        <f t="shared" si="61"/>
        <v>94760</v>
      </c>
      <c r="E433" s="183">
        <f t="shared" si="62"/>
        <v>5000</v>
      </c>
      <c r="F433" s="183">
        <f t="shared" si="63"/>
        <v>3500</v>
      </c>
      <c r="G433" s="183">
        <f t="shared" si="67"/>
        <v>8500</v>
      </c>
      <c r="H433" s="183">
        <f t="shared" si="68"/>
        <v>73860</v>
      </c>
      <c r="I433" s="183">
        <f t="shared" si="64"/>
        <v>8475.2000000000007</v>
      </c>
      <c r="J433" s="184">
        <f t="shared" si="69"/>
        <v>0.11999999999999007</v>
      </c>
      <c r="K433" s="185" t="str">
        <f t="shared" si="65"/>
        <v/>
      </c>
    </row>
    <row r="434" spans="2:11" x14ac:dyDescent="0.25">
      <c r="B434" s="183">
        <f t="shared" si="66"/>
        <v>89980</v>
      </c>
      <c r="C434" s="183">
        <f t="shared" si="60"/>
        <v>99980</v>
      </c>
      <c r="D434" s="183">
        <f t="shared" si="61"/>
        <v>94980</v>
      </c>
      <c r="E434" s="183">
        <f t="shared" si="62"/>
        <v>5000</v>
      </c>
      <c r="F434" s="183">
        <f t="shared" si="63"/>
        <v>3500</v>
      </c>
      <c r="G434" s="183">
        <f t="shared" si="67"/>
        <v>8500</v>
      </c>
      <c r="H434" s="183">
        <f t="shared" si="68"/>
        <v>74080</v>
      </c>
      <c r="I434" s="183">
        <f t="shared" si="64"/>
        <v>8501.5999999999985</v>
      </c>
      <c r="J434" s="184">
        <f t="shared" si="69"/>
        <v>0.12000000000000662</v>
      </c>
      <c r="K434" s="185" t="str">
        <f t="shared" si="65"/>
        <v/>
      </c>
    </row>
    <row r="435" spans="2:11" x14ac:dyDescent="0.25">
      <c r="B435" s="183">
        <f t="shared" si="66"/>
        <v>90200</v>
      </c>
      <c r="C435" s="183">
        <f t="shared" si="60"/>
        <v>100200</v>
      </c>
      <c r="D435" s="183">
        <f t="shared" si="61"/>
        <v>95200</v>
      </c>
      <c r="E435" s="183">
        <f t="shared" si="62"/>
        <v>5000</v>
      </c>
      <c r="F435" s="183">
        <f t="shared" si="63"/>
        <v>3500</v>
      </c>
      <c r="G435" s="183">
        <f t="shared" si="67"/>
        <v>8500</v>
      </c>
      <c r="H435" s="183">
        <f t="shared" si="68"/>
        <v>74300</v>
      </c>
      <c r="I435" s="183">
        <f t="shared" si="64"/>
        <v>8528</v>
      </c>
      <c r="J435" s="184">
        <f t="shared" si="69"/>
        <v>0.11999999999999834</v>
      </c>
      <c r="K435" s="185" t="str">
        <f t="shared" si="65"/>
        <v/>
      </c>
    </row>
    <row r="436" spans="2:11" x14ac:dyDescent="0.25">
      <c r="B436" s="183">
        <f t="shared" si="66"/>
        <v>90420</v>
      </c>
      <c r="C436" s="183">
        <f t="shared" si="60"/>
        <v>100420</v>
      </c>
      <c r="D436" s="183">
        <f t="shared" si="61"/>
        <v>95420</v>
      </c>
      <c r="E436" s="183">
        <f t="shared" si="62"/>
        <v>5000</v>
      </c>
      <c r="F436" s="183">
        <f t="shared" si="63"/>
        <v>3500</v>
      </c>
      <c r="G436" s="183">
        <f t="shared" si="67"/>
        <v>8500</v>
      </c>
      <c r="H436" s="183">
        <f t="shared" si="68"/>
        <v>74520</v>
      </c>
      <c r="I436" s="183">
        <f t="shared" si="64"/>
        <v>8554.4</v>
      </c>
      <c r="J436" s="184">
        <f t="shared" si="69"/>
        <v>0.11999999999999834</v>
      </c>
      <c r="K436" s="185" t="str">
        <f t="shared" si="65"/>
        <v/>
      </c>
    </row>
    <row r="437" spans="2:11" x14ac:dyDescent="0.25">
      <c r="B437" s="183">
        <f t="shared" si="66"/>
        <v>90640</v>
      </c>
      <c r="C437" s="183">
        <f t="shared" si="60"/>
        <v>100640</v>
      </c>
      <c r="D437" s="183">
        <f t="shared" si="61"/>
        <v>95640</v>
      </c>
      <c r="E437" s="183">
        <f t="shared" si="62"/>
        <v>5000</v>
      </c>
      <c r="F437" s="183">
        <f t="shared" si="63"/>
        <v>3500</v>
      </c>
      <c r="G437" s="183">
        <f t="shared" si="67"/>
        <v>8500</v>
      </c>
      <c r="H437" s="183">
        <f t="shared" si="68"/>
        <v>74740</v>
      </c>
      <c r="I437" s="183">
        <f t="shared" si="64"/>
        <v>8580.7999999999993</v>
      </c>
      <c r="J437" s="184">
        <f t="shared" si="69"/>
        <v>0.12000000000000662</v>
      </c>
      <c r="K437" s="185" t="str">
        <f t="shared" si="65"/>
        <v/>
      </c>
    </row>
    <row r="438" spans="2:11" x14ac:dyDescent="0.25">
      <c r="B438" s="183">
        <f t="shared" si="66"/>
        <v>90860</v>
      </c>
      <c r="C438" s="183">
        <f t="shared" si="60"/>
        <v>100860</v>
      </c>
      <c r="D438" s="183">
        <f t="shared" si="61"/>
        <v>95860</v>
      </c>
      <c r="E438" s="183">
        <f t="shared" si="62"/>
        <v>5000</v>
      </c>
      <c r="F438" s="183">
        <f t="shared" si="63"/>
        <v>3500</v>
      </c>
      <c r="G438" s="183">
        <f t="shared" si="67"/>
        <v>8500</v>
      </c>
      <c r="H438" s="183">
        <f t="shared" si="68"/>
        <v>74960</v>
      </c>
      <c r="I438" s="183">
        <f t="shared" si="64"/>
        <v>8607.2000000000007</v>
      </c>
      <c r="J438" s="184">
        <f t="shared" si="69"/>
        <v>0.11999999999999007</v>
      </c>
      <c r="K438" s="185" t="str">
        <f t="shared" si="65"/>
        <v/>
      </c>
    </row>
    <row r="439" spans="2:11" x14ac:dyDescent="0.25">
      <c r="B439" s="183">
        <f t="shared" si="66"/>
        <v>91080</v>
      </c>
      <c r="C439" s="183">
        <f t="shared" si="60"/>
        <v>101080</v>
      </c>
      <c r="D439" s="183">
        <f t="shared" si="61"/>
        <v>96080</v>
      </c>
      <c r="E439" s="183">
        <f t="shared" si="62"/>
        <v>5000</v>
      </c>
      <c r="F439" s="183">
        <f t="shared" si="63"/>
        <v>3500</v>
      </c>
      <c r="G439" s="183">
        <f t="shared" si="67"/>
        <v>8500</v>
      </c>
      <c r="H439" s="183">
        <f t="shared" si="68"/>
        <v>75180</v>
      </c>
      <c r="I439" s="183">
        <f t="shared" si="64"/>
        <v>8633.5999999999985</v>
      </c>
      <c r="J439" s="184">
        <f t="shared" si="69"/>
        <v>0.12000000000000662</v>
      </c>
      <c r="K439" s="185" t="str">
        <f t="shared" si="65"/>
        <v/>
      </c>
    </row>
    <row r="440" spans="2:11" x14ac:dyDescent="0.25">
      <c r="B440" s="183">
        <f t="shared" si="66"/>
        <v>91300</v>
      </c>
      <c r="C440" s="183">
        <f t="shared" si="60"/>
        <v>101300</v>
      </c>
      <c r="D440" s="183">
        <f t="shared" si="61"/>
        <v>96300</v>
      </c>
      <c r="E440" s="183">
        <f t="shared" si="62"/>
        <v>5000</v>
      </c>
      <c r="F440" s="183">
        <f t="shared" si="63"/>
        <v>3500</v>
      </c>
      <c r="G440" s="183">
        <f t="shared" si="67"/>
        <v>8500</v>
      </c>
      <c r="H440" s="183">
        <f t="shared" si="68"/>
        <v>75400</v>
      </c>
      <c r="I440" s="183">
        <f t="shared" si="64"/>
        <v>8660</v>
      </c>
      <c r="J440" s="184">
        <f t="shared" si="69"/>
        <v>0.11999999999999834</v>
      </c>
      <c r="K440" s="185" t="str">
        <f t="shared" si="65"/>
        <v/>
      </c>
    </row>
    <row r="441" spans="2:11" x14ac:dyDescent="0.25">
      <c r="B441" s="183">
        <f t="shared" si="66"/>
        <v>91520</v>
      </c>
      <c r="C441" s="183">
        <f t="shared" si="60"/>
        <v>101520</v>
      </c>
      <c r="D441" s="183">
        <f t="shared" si="61"/>
        <v>96520</v>
      </c>
      <c r="E441" s="183">
        <f t="shared" si="62"/>
        <v>5000</v>
      </c>
      <c r="F441" s="183">
        <f t="shared" si="63"/>
        <v>3500</v>
      </c>
      <c r="G441" s="183">
        <f t="shared" si="67"/>
        <v>8500</v>
      </c>
      <c r="H441" s="183">
        <f t="shared" si="68"/>
        <v>75620</v>
      </c>
      <c r="I441" s="183">
        <f t="shared" si="64"/>
        <v>8686.4</v>
      </c>
      <c r="J441" s="184">
        <f t="shared" si="69"/>
        <v>0.11999999999999834</v>
      </c>
      <c r="K441" s="185" t="str">
        <f t="shared" si="65"/>
        <v/>
      </c>
    </row>
    <row r="442" spans="2:11" x14ac:dyDescent="0.25">
      <c r="B442" s="183">
        <f t="shared" si="66"/>
        <v>91740</v>
      </c>
      <c r="C442" s="183">
        <f t="shared" si="60"/>
        <v>101740</v>
      </c>
      <c r="D442" s="183">
        <f t="shared" si="61"/>
        <v>96740</v>
      </c>
      <c r="E442" s="183">
        <f t="shared" si="62"/>
        <v>5000</v>
      </c>
      <c r="F442" s="183">
        <f t="shared" si="63"/>
        <v>3500</v>
      </c>
      <c r="G442" s="183">
        <f t="shared" si="67"/>
        <v>8500</v>
      </c>
      <c r="H442" s="183">
        <f t="shared" si="68"/>
        <v>75840</v>
      </c>
      <c r="I442" s="183">
        <f t="shared" si="64"/>
        <v>8712.7999999999993</v>
      </c>
      <c r="J442" s="184">
        <f t="shared" si="69"/>
        <v>0.12000000000000662</v>
      </c>
      <c r="K442" s="185" t="str">
        <f t="shared" si="65"/>
        <v/>
      </c>
    </row>
    <row r="443" spans="2:11" x14ac:dyDescent="0.25">
      <c r="B443" s="183">
        <f t="shared" si="66"/>
        <v>91960</v>
      </c>
      <c r="C443" s="183">
        <f t="shared" si="60"/>
        <v>101960</v>
      </c>
      <c r="D443" s="183">
        <f t="shared" si="61"/>
        <v>96960</v>
      </c>
      <c r="E443" s="183">
        <f t="shared" si="62"/>
        <v>5000</v>
      </c>
      <c r="F443" s="183">
        <f t="shared" si="63"/>
        <v>3500</v>
      </c>
      <c r="G443" s="183">
        <f t="shared" si="67"/>
        <v>8500</v>
      </c>
      <c r="H443" s="183">
        <f t="shared" si="68"/>
        <v>76060</v>
      </c>
      <c r="I443" s="183">
        <f t="shared" si="64"/>
        <v>8739.2000000000007</v>
      </c>
      <c r="J443" s="184">
        <f t="shared" si="69"/>
        <v>0.11999999999999007</v>
      </c>
      <c r="K443" s="185" t="str">
        <f t="shared" si="65"/>
        <v/>
      </c>
    </row>
    <row r="444" spans="2:11" x14ac:dyDescent="0.25">
      <c r="B444" s="183">
        <f t="shared" si="66"/>
        <v>92180</v>
      </c>
      <c r="C444" s="183">
        <f t="shared" si="60"/>
        <v>102180</v>
      </c>
      <c r="D444" s="183">
        <f t="shared" si="61"/>
        <v>97180</v>
      </c>
      <c r="E444" s="183">
        <f t="shared" si="62"/>
        <v>5000</v>
      </c>
      <c r="F444" s="183">
        <f t="shared" si="63"/>
        <v>3500</v>
      </c>
      <c r="G444" s="183">
        <f t="shared" si="67"/>
        <v>8500</v>
      </c>
      <c r="H444" s="183">
        <f t="shared" si="68"/>
        <v>76280</v>
      </c>
      <c r="I444" s="183">
        <f t="shared" si="64"/>
        <v>8765.5999999999985</v>
      </c>
      <c r="J444" s="184">
        <f t="shared" si="69"/>
        <v>0.12000000000000662</v>
      </c>
      <c r="K444" s="185" t="str">
        <f t="shared" si="65"/>
        <v/>
      </c>
    </row>
    <row r="445" spans="2:11" x14ac:dyDescent="0.25">
      <c r="B445" s="183">
        <f t="shared" si="66"/>
        <v>92400</v>
      </c>
      <c r="C445" s="183">
        <f t="shared" si="60"/>
        <v>102400</v>
      </c>
      <c r="D445" s="183">
        <f t="shared" si="61"/>
        <v>97400</v>
      </c>
      <c r="E445" s="183">
        <f t="shared" si="62"/>
        <v>5000</v>
      </c>
      <c r="F445" s="183">
        <f t="shared" si="63"/>
        <v>3500</v>
      </c>
      <c r="G445" s="183">
        <f t="shared" si="67"/>
        <v>8500</v>
      </c>
      <c r="H445" s="183">
        <f t="shared" si="68"/>
        <v>76500</v>
      </c>
      <c r="I445" s="183">
        <f t="shared" si="64"/>
        <v>8792</v>
      </c>
      <c r="J445" s="184">
        <f t="shared" si="69"/>
        <v>0.11999999999999834</v>
      </c>
      <c r="K445" s="185" t="str">
        <f t="shared" si="65"/>
        <v/>
      </c>
    </row>
    <row r="446" spans="2:11" x14ac:dyDescent="0.25">
      <c r="B446" s="183">
        <f t="shared" si="66"/>
        <v>92620</v>
      </c>
      <c r="C446" s="183">
        <f t="shared" si="60"/>
        <v>102620</v>
      </c>
      <c r="D446" s="183">
        <f t="shared" si="61"/>
        <v>97620</v>
      </c>
      <c r="E446" s="183">
        <f t="shared" si="62"/>
        <v>5000</v>
      </c>
      <c r="F446" s="183">
        <f t="shared" si="63"/>
        <v>3500</v>
      </c>
      <c r="G446" s="183">
        <f t="shared" si="67"/>
        <v>8500</v>
      </c>
      <c r="H446" s="183">
        <f t="shared" si="68"/>
        <v>76720</v>
      </c>
      <c r="I446" s="183">
        <f t="shared" si="64"/>
        <v>8818.4</v>
      </c>
      <c r="J446" s="184">
        <f t="shared" si="69"/>
        <v>0.11999999999999834</v>
      </c>
      <c r="K446" s="185" t="str">
        <f t="shared" si="65"/>
        <v/>
      </c>
    </row>
    <row r="447" spans="2:11" x14ac:dyDescent="0.25">
      <c r="B447" s="183">
        <f t="shared" si="66"/>
        <v>92840</v>
      </c>
      <c r="C447" s="183">
        <f t="shared" si="60"/>
        <v>102840</v>
      </c>
      <c r="D447" s="183">
        <f t="shared" si="61"/>
        <v>97840</v>
      </c>
      <c r="E447" s="183">
        <f t="shared" si="62"/>
        <v>5000</v>
      </c>
      <c r="F447" s="183">
        <f t="shared" si="63"/>
        <v>3500</v>
      </c>
      <c r="G447" s="183">
        <f t="shared" si="67"/>
        <v>8500</v>
      </c>
      <c r="H447" s="183">
        <f t="shared" si="68"/>
        <v>76940</v>
      </c>
      <c r="I447" s="183">
        <f t="shared" si="64"/>
        <v>8844.7999999999993</v>
      </c>
      <c r="J447" s="184">
        <f t="shared" si="69"/>
        <v>0.12000000000000662</v>
      </c>
      <c r="K447" s="185" t="str">
        <f t="shared" si="65"/>
        <v/>
      </c>
    </row>
    <row r="448" spans="2:11" x14ac:dyDescent="0.25">
      <c r="B448" s="183">
        <f t="shared" si="66"/>
        <v>93060</v>
      </c>
      <c r="C448" s="183">
        <f t="shared" si="60"/>
        <v>103060</v>
      </c>
      <c r="D448" s="183">
        <f t="shared" si="61"/>
        <v>98060</v>
      </c>
      <c r="E448" s="183">
        <f t="shared" si="62"/>
        <v>5000</v>
      </c>
      <c r="F448" s="183">
        <f t="shared" si="63"/>
        <v>3500</v>
      </c>
      <c r="G448" s="183">
        <f t="shared" si="67"/>
        <v>8500</v>
      </c>
      <c r="H448" s="183">
        <f t="shared" si="68"/>
        <v>77160</v>
      </c>
      <c r="I448" s="183">
        <f t="shared" si="64"/>
        <v>8871.2000000000007</v>
      </c>
      <c r="J448" s="184">
        <f t="shared" si="69"/>
        <v>0.11999999999999007</v>
      </c>
      <c r="K448" s="185" t="str">
        <f t="shared" si="65"/>
        <v/>
      </c>
    </row>
    <row r="449" spans="2:11" x14ac:dyDescent="0.25">
      <c r="B449" s="183">
        <f t="shared" si="66"/>
        <v>93280</v>
      </c>
      <c r="C449" s="183">
        <f t="shared" si="60"/>
        <v>103280</v>
      </c>
      <c r="D449" s="183">
        <f t="shared" si="61"/>
        <v>98280</v>
      </c>
      <c r="E449" s="183">
        <f t="shared" si="62"/>
        <v>5000</v>
      </c>
      <c r="F449" s="183">
        <f t="shared" si="63"/>
        <v>3500</v>
      </c>
      <c r="G449" s="183">
        <f t="shared" si="67"/>
        <v>8500</v>
      </c>
      <c r="H449" s="183">
        <f t="shared" si="68"/>
        <v>77380</v>
      </c>
      <c r="I449" s="183">
        <f t="shared" si="64"/>
        <v>8897.5999999999985</v>
      </c>
      <c r="J449" s="184">
        <f t="shared" si="69"/>
        <v>0.12000000000000662</v>
      </c>
      <c r="K449" s="185" t="str">
        <f t="shared" si="65"/>
        <v/>
      </c>
    </row>
    <row r="450" spans="2:11" x14ac:dyDescent="0.25">
      <c r="B450" s="183">
        <f t="shared" si="66"/>
        <v>93500</v>
      </c>
      <c r="C450" s="183">
        <f t="shared" si="60"/>
        <v>103500</v>
      </c>
      <c r="D450" s="183">
        <f t="shared" si="61"/>
        <v>98500</v>
      </c>
      <c r="E450" s="183">
        <f t="shared" si="62"/>
        <v>5000</v>
      </c>
      <c r="F450" s="183">
        <f t="shared" si="63"/>
        <v>3500</v>
      </c>
      <c r="G450" s="183">
        <f t="shared" si="67"/>
        <v>8500</v>
      </c>
      <c r="H450" s="183">
        <f t="shared" si="68"/>
        <v>77600</v>
      </c>
      <c r="I450" s="183">
        <f t="shared" si="64"/>
        <v>8924</v>
      </c>
      <c r="J450" s="184">
        <f t="shared" si="69"/>
        <v>0.11999999999999834</v>
      </c>
      <c r="K450" s="185" t="str">
        <f t="shared" si="65"/>
        <v/>
      </c>
    </row>
    <row r="451" spans="2:11" x14ac:dyDescent="0.25">
      <c r="B451" s="183">
        <f t="shared" si="66"/>
        <v>93720</v>
      </c>
      <c r="C451" s="183">
        <f t="shared" si="60"/>
        <v>103720</v>
      </c>
      <c r="D451" s="183">
        <f t="shared" si="61"/>
        <v>98720</v>
      </c>
      <c r="E451" s="183">
        <f t="shared" si="62"/>
        <v>5000</v>
      </c>
      <c r="F451" s="183">
        <f t="shared" si="63"/>
        <v>3500</v>
      </c>
      <c r="G451" s="183">
        <f t="shared" si="67"/>
        <v>8500</v>
      </c>
      <c r="H451" s="183">
        <f t="shared" si="68"/>
        <v>77820</v>
      </c>
      <c r="I451" s="183">
        <f t="shared" si="64"/>
        <v>8950.4</v>
      </c>
      <c r="J451" s="184">
        <f t="shared" si="69"/>
        <v>0.11999999999999834</v>
      </c>
      <c r="K451" s="185" t="str">
        <f t="shared" si="65"/>
        <v/>
      </c>
    </row>
    <row r="452" spans="2:11" x14ac:dyDescent="0.25">
      <c r="B452" s="183">
        <f t="shared" si="66"/>
        <v>93940</v>
      </c>
      <c r="C452" s="183">
        <f t="shared" si="60"/>
        <v>103940</v>
      </c>
      <c r="D452" s="183">
        <f t="shared" si="61"/>
        <v>98940</v>
      </c>
      <c r="E452" s="183">
        <f t="shared" si="62"/>
        <v>5000</v>
      </c>
      <c r="F452" s="183">
        <f t="shared" si="63"/>
        <v>3500</v>
      </c>
      <c r="G452" s="183">
        <f t="shared" si="67"/>
        <v>8500</v>
      </c>
      <c r="H452" s="183">
        <f t="shared" si="68"/>
        <v>78040</v>
      </c>
      <c r="I452" s="183">
        <f t="shared" si="64"/>
        <v>8976.7999999999993</v>
      </c>
      <c r="J452" s="184">
        <f t="shared" si="69"/>
        <v>0.12000000000000662</v>
      </c>
      <c r="K452" s="185" t="str">
        <f t="shared" si="65"/>
        <v/>
      </c>
    </row>
    <row r="453" spans="2:11" x14ac:dyDescent="0.25">
      <c r="B453" s="183">
        <f t="shared" si="66"/>
        <v>94160</v>
      </c>
      <c r="C453" s="183">
        <f t="shared" si="60"/>
        <v>104160</v>
      </c>
      <c r="D453" s="183">
        <f t="shared" si="61"/>
        <v>99160</v>
      </c>
      <c r="E453" s="183">
        <f t="shared" si="62"/>
        <v>5000</v>
      </c>
      <c r="F453" s="183">
        <f t="shared" si="63"/>
        <v>3500</v>
      </c>
      <c r="G453" s="183">
        <f t="shared" si="67"/>
        <v>8500</v>
      </c>
      <c r="H453" s="183">
        <f t="shared" si="68"/>
        <v>78260</v>
      </c>
      <c r="I453" s="183">
        <f t="shared" si="64"/>
        <v>9003.2000000000007</v>
      </c>
      <c r="J453" s="184">
        <f t="shared" si="69"/>
        <v>0.11999999999999007</v>
      </c>
      <c r="K453" s="185" t="str">
        <f t="shared" si="65"/>
        <v/>
      </c>
    </row>
    <row r="454" spans="2:11" x14ac:dyDescent="0.25">
      <c r="B454" s="183">
        <f t="shared" si="66"/>
        <v>94380</v>
      </c>
      <c r="C454" s="183">
        <f t="shared" si="60"/>
        <v>104380</v>
      </c>
      <c r="D454" s="183">
        <f t="shared" si="61"/>
        <v>99380</v>
      </c>
      <c r="E454" s="183">
        <f t="shared" si="62"/>
        <v>5000</v>
      </c>
      <c r="F454" s="183">
        <f t="shared" si="63"/>
        <v>3500</v>
      </c>
      <c r="G454" s="183">
        <f t="shared" si="67"/>
        <v>8500</v>
      </c>
      <c r="H454" s="183">
        <f t="shared" si="68"/>
        <v>78480</v>
      </c>
      <c r="I454" s="183">
        <f t="shared" si="64"/>
        <v>9029.5999999999985</v>
      </c>
      <c r="J454" s="184">
        <f t="shared" si="69"/>
        <v>0.12000000000000662</v>
      </c>
      <c r="K454" s="185" t="str">
        <f t="shared" si="65"/>
        <v/>
      </c>
    </row>
    <row r="455" spans="2:11" x14ac:dyDescent="0.25">
      <c r="B455" s="183">
        <f t="shared" si="66"/>
        <v>94600</v>
      </c>
      <c r="C455" s="183">
        <f t="shared" si="60"/>
        <v>104600</v>
      </c>
      <c r="D455" s="183">
        <f t="shared" si="61"/>
        <v>99600</v>
      </c>
      <c r="E455" s="183">
        <f t="shared" si="62"/>
        <v>5000</v>
      </c>
      <c r="F455" s="183">
        <f t="shared" si="63"/>
        <v>3500</v>
      </c>
      <c r="G455" s="183">
        <f t="shared" si="67"/>
        <v>8500</v>
      </c>
      <c r="H455" s="183">
        <f t="shared" si="68"/>
        <v>78700</v>
      </c>
      <c r="I455" s="183">
        <f t="shared" si="64"/>
        <v>9056</v>
      </c>
      <c r="J455" s="184">
        <f t="shared" si="69"/>
        <v>0.11999999999999834</v>
      </c>
      <c r="K455" s="185" t="str">
        <f t="shared" si="65"/>
        <v/>
      </c>
    </row>
    <row r="456" spans="2:11" x14ac:dyDescent="0.25">
      <c r="B456" s="183">
        <f t="shared" si="66"/>
        <v>94820</v>
      </c>
      <c r="C456" s="183">
        <f t="shared" si="60"/>
        <v>104820</v>
      </c>
      <c r="D456" s="183">
        <f t="shared" si="61"/>
        <v>99820</v>
      </c>
      <c r="E456" s="183">
        <f t="shared" si="62"/>
        <v>5000</v>
      </c>
      <c r="F456" s="183">
        <f t="shared" si="63"/>
        <v>3500</v>
      </c>
      <c r="G456" s="183">
        <f t="shared" si="67"/>
        <v>8500</v>
      </c>
      <c r="H456" s="183">
        <f t="shared" si="68"/>
        <v>78920</v>
      </c>
      <c r="I456" s="183">
        <f t="shared" si="64"/>
        <v>9082.4</v>
      </c>
      <c r="J456" s="184">
        <f t="shared" si="69"/>
        <v>0.20636363636363472</v>
      </c>
      <c r="K456" s="185" t="str">
        <f t="shared" si="65"/>
        <v/>
      </c>
    </row>
    <row r="457" spans="2:11" x14ac:dyDescent="0.25">
      <c r="B457" s="183">
        <f t="shared" si="66"/>
        <v>95040</v>
      </c>
      <c r="C457" s="183">
        <f t="shared" si="60"/>
        <v>105040</v>
      </c>
      <c r="D457" s="183">
        <f t="shared" si="61"/>
        <v>100040</v>
      </c>
      <c r="E457" s="183">
        <f t="shared" si="62"/>
        <v>5000</v>
      </c>
      <c r="F457" s="183">
        <f t="shared" si="63"/>
        <v>3500</v>
      </c>
      <c r="G457" s="183">
        <f t="shared" si="67"/>
        <v>8500</v>
      </c>
      <c r="H457" s="183">
        <f t="shared" si="68"/>
        <v>79140</v>
      </c>
      <c r="I457" s="183">
        <f t="shared" si="64"/>
        <v>9127.7999999999993</v>
      </c>
      <c r="J457" s="184">
        <f t="shared" si="69"/>
        <v>0.22000000000000661</v>
      </c>
      <c r="K457" s="185" t="str">
        <f t="shared" si="65"/>
        <v/>
      </c>
    </row>
    <row r="458" spans="2:11" x14ac:dyDescent="0.25">
      <c r="B458" s="183">
        <f t="shared" si="66"/>
        <v>95260</v>
      </c>
      <c r="C458" s="183">
        <f t="shared" si="60"/>
        <v>105260</v>
      </c>
      <c r="D458" s="183">
        <f t="shared" si="61"/>
        <v>100260</v>
      </c>
      <c r="E458" s="183">
        <f t="shared" si="62"/>
        <v>5000</v>
      </c>
      <c r="F458" s="183">
        <f t="shared" si="63"/>
        <v>3500</v>
      </c>
      <c r="G458" s="183">
        <f t="shared" si="67"/>
        <v>8500</v>
      </c>
      <c r="H458" s="183">
        <f t="shared" si="68"/>
        <v>79360</v>
      </c>
      <c r="I458" s="183">
        <f t="shared" si="64"/>
        <v>9176.2000000000007</v>
      </c>
      <c r="J458" s="184">
        <f t="shared" si="69"/>
        <v>0.21999999999999834</v>
      </c>
      <c r="K458" s="185" t="str">
        <f t="shared" si="65"/>
        <v/>
      </c>
    </row>
    <row r="459" spans="2:11" x14ac:dyDescent="0.25">
      <c r="B459" s="183">
        <f t="shared" si="66"/>
        <v>95480</v>
      </c>
      <c r="C459" s="183">
        <f t="shared" si="60"/>
        <v>105480</v>
      </c>
      <c r="D459" s="183">
        <f t="shared" si="61"/>
        <v>100480</v>
      </c>
      <c r="E459" s="183">
        <f t="shared" si="62"/>
        <v>5000</v>
      </c>
      <c r="F459" s="183">
        <f t="shared" si="63"/>
        <v>3500</v>
      </c>
      <c r="G459" s="183">
        <f t="shared" si="67"/>
        <v>8500</v>
      </c>
      <c r="H459" s="183">
        <f t="shared" si="68"/>
        <v>79580</v>
      </c>
      <c r="I459" s="183">
        <f t="shared" si="64"/>
        <v>9224.6</v>
      </c>
      <c r="J459" s="184">
        <f t="shared" si="69"/>
        <v>0.21999999999999834</v>
      </c>
      <c r="K459" s="185" t="str">
        <f t="shared" si="65"/>
        <v/>
      </c>
    </row>
    <row r="460" spans="2:11" x14ac:dyDescent="0.25">
      <c r="B460" s="183">
        <f t="shared" si="66"/>
        <v>95700</v>
      </c>
      <c r="C460" s="183">
        <f t="shared" si="60"/>
        <v>105700</v>
      </c>
      <c r="D460" s="183">
        <f t="shared" si="61"/>
        <v>100700</v>
      </c>
      <c r="E460" s="183">
        <f t="shared" si="62"/>
        <v>5000</v>
      </c>
      <c r="F460" s="183">
        <f t="shared" si="63"/>
        <v>3500</v>
      </c>
      <c r="G460" s="183">
        <f t="shared" si="67"/>
        <v>8500</v>
      </c>
      <c r="H460" s="183">
        <f t="shared" si="68"/>
        <v>79800</v>
      </c>
      <c r="I460" s="183">
        <f t="shared" si="64"/>
        <v>9273</v>
      </c>
      <c r="J460" s="184">
        <f t="shared" si="69"/>
        <v>0.21999999999999834</v>
      </c>
      <c r="K460" s="185" t="str">
        <f t="shared" si="65"/>
        <v/>
      </c>
    </row>
    <row r="461" spans="2:11" x14ac:dyDescent="0.25">
      <c r="B461" s="183">
        <f t="shared" si="66"/>
        <v>95920</v>
      </c>
      <c r="C461" s="183">
        <f t="shared" si="60"/>
        <v>105920</v>
      </c>
      <c r="D461" s="183">
        <f t="shared" si="61"/>
        <v>100920</v>
      </c>
      <c r="E461" s="183">
        <f t="shared" si="62"/>
        <v>5000</v>
      </c>
      <c r="F461" s="183">
        <f t="shared" si="63"/>
        <v>3500</v>
      </c>
      <c r="G461" s="183">
        <f t="shared" si="67"/>
        <v>8500</v>
      </c>
      <c r="H461" s="183">
        <f t="shared" si="68"/>
        <v>80020</v>
      </c>
      <c r="I461" s="183">
        <f t="shared" si="64"/>
        <v>9321.4</v>
      </c>
      <c r="J461" s="184">
        <f t="shared" si="69"/>
        <v>0.21999999999999834</v>
      </c>
      <c r="K461" s="185" t="str">
        <f t="shared" si="65"/>
        <v/>
      </c>
    </row>
    <row r="462" spans="2:11" x14ac:dyDescent="0.25">
      <c r="B462" s="183">
        <f t="shared" si="66"/>
        <v>96140</v>
      </c>
      <c r="C462" s="183">
        <f t="shared" si="60"/>
        <v>106140</v>
      </c>
      <c r="D462" s="183">
        <f t="shared" si="61"/>
        <v>101140</v>
      </c>
      <c r="E462" s="183">
        <f t="shared" si="62"/>
        <v>5000</v>
      </c>
      <c r="F462" s="183">
        <f t="shared" si="63"/>
        <v>3500</v>
      </c>
      <c r="G462" s="183">
        <f t="shared" si="67"/>
        <v>8500</v>
      </c>
      <c r="H462" s="183">
        <f t="shared" si="68"/>
        <v>80240</v>
      </c>
      <c r="I462" s="183">
        <f t="shared" si="64"/>
        <v>9369.7999999999993</v>
      </c>
      <c r="J462" s="184">
        <f t="shared" si="69"/>
        <v>0.22000000000000661</v>
      </c>
      <c r="K462" s="185" t="str">
        <f t="shared" si="65"/>
        <v/>
      </c>
    </row>
    <row r="463" spans="2:11" x14ac:dyDescent="0.25">
      <c r="B463" s="183">
        <f t="shared" si="66"/>
        <v>96360</v>
      </c>
      <c r="C463" s="183">
        <f t="shared" si="60"/>
        <v>106360</v>
      </c>
      <c r="D463" s="183">
        <f t="shared" si="61"/>
        <v>101360</v>
      </c>
      <c r="E463" s="183">
        <f t="shared" si="62"/>
        <v>5000</v>
      </c>
      <c r="F463" s="183">
        <f t="shared" si="63"/>
        <v>3500</v>
      </c>
      <c r="G463" s="183">
        <f t="shared" si="67"/>
        <v>8500</v>
      </c>
      <c r="H463" s="183">
        <f t="shared" si="68"/>
        <v>80460</v>
      </c>
      <c r="I463" s="183">
        <f t="shared" si="64"/>
        <v>9418.2000000000007</v>
      </c>
      <c r="J463" s="184">
        <f t="shared" si="69"/>
        <v>0.21999999999999834</v>
      </c>
      <c r="K463" s="185" t="str">
        <f t="shared" si="65"/>
        <v/>
      </c>
    </row>
    <row r="464" spans="2:11" x14ac:dyDescent="0.25">
      <c r="B464" s="183">
        <f t="shared" si="66"/>
        <v>96580</v>
      </c>
      <c r="C464" s="183">
        <f t="shared" si="60"/>
        <v>106580</v>
      </c>
      <c r="D464" s="183">
        <f t="shared" si="61"/>
        <v>101580</v>
      </c>
      <c r="E464" s="183">
        <f t="shared" si="62"/>
        <v>5000</v>
      </c>
      <c r="F464" s="183">
        <f t="shared" si="63"/>
        <v>3500</v>
      </c>
      <c r="G464" s="183">
        <f t="shared" si="67"/>
        <v>8500</v>
      </c>
      <c r="H464" s="183">
        <f t="shared" si="68"/>
        <v>80680</v>
      </c>
      <c r="I464" s="183">
        <f t="shared" si="64"/>
        <v>9466.6</v>
      </c>
      <c r="J464" s="184">
        <f t="shared" si="69"/>
        <v>0.21999999999999834</v>
      </c>
      <c r="K464" s="185" t="str">
        <f t="shared" si="65"/>
        <v/>
      </c>
    </row>
    <row r="465" spans="2:11" x14ac:dyDescent="0.25">
      <c r="B465" s="183">
        <f t="shared" si="66"/>
        <v>96800</v>
      </c>
      <c r="C465" s="183">
        <f t="shared" si="60"/>
        <v>106800</v>
      </c>
      <c r="D465" s="183">
        <f t="shared" si="61"/>
        <v>101800</v>
      </c>
      <c r="E465" s="183">
        <f t="shared" si="62"/>
        <v>5000</v>
      </c>
      <c r="F465" s="183">
        <f t="shared" si="63"/>
        <v>3500</v>
      </c>
      <c r="G465" s="183">
        <f t="shared" si="67"/>
        <v>8500</v>
      </c>
      <c r="H465" s="183">
        <f t="shared" si="68"/>
        <v>80900</v>
      </c>
      <c r="I465" s="183">
        <f t="shared" si="64"/>
        <v>9515</v>
      </c>
      <c r="J465" s="184">
        <f t="shared" si="69"/>
        <v>0.21999999999999834</v>
      </c>
      <c r="K465" s="185" t="str">
        <f t="shared" si="65"/>
        <v/>
      </c>
    </row>
    <row r="466" spans="2:11" x14ac:dyDescent="0.25">
      <c r="B466" s="183">
        <f t="shared" si="66"/>
        <v>97020</v>
      </c>
      <c r="C466" s="183">
        <f t="shared" si="60"/>
        <v>107020</v>
      </c>
      <c r="D466" s="183">
        <f t="shared" si="61"/>
        <v>102020</v>
      </c>
      <c r="E466" s="183">
        <f t="shared" si="62"/>
        <v>5000</v>
      </c>
      <c r="F466" s="183">
        <f t="shared" si="63"/>
        <v>3500</v>
      </c>
      <c r="G466" s="183">
        <f t="shared" si="67"/>
        <v>8500</v>
      </c>
      <c r="H466" s="183">
        <f t="shared" si="68"/>
        <v>81120</v>
      </c>
      <c r="I466" s="183">
        <f t="shared" si="64"/>
        <v>9563.4</v>
      </c>
      <c r="J466" s="184">
        <f t="shared" si="69"/>
        <v>0.21999999999999834</v>
      </c>
      <c r="K466" s="185" t="str">
        <f t="shared" si="65"/>
        <v/>
      </c>
    </row>
    <row r="467" spans="2:11" x14ac:dyDescent="0.25">
      <c r="B467" s="183">
        <f t="shared" si="66"/>
        <v>97240</v>
      </c>
      <c r="C467" s="183">
        <f t="shared" si="60"/>
        <v>107240</v>
      </c>
      <c r="D467" s="183">
        <f t="shared" si="61"/>
        <v>102240</v>
      </c>
      <c r="E467" s="183">
        <f t="shared" si="62"/>
        <v>5000</v>
      </c>
      <c r="F467" s="183">
        <f t="shared" si="63"/>
        <v>3500</v>
      </c>
      <c r="G467" s="183">
        <f t="shared" si="67"/>
        <v>8500</v>
      </c>
      <c r="H467" s="183">
        <f t="shared" si="68"/>
        <v>81340</v>
      </c>
      <c r="I467" s="183">
        <f t="shared" si="64"/>
        <v>9611.7999999999993</v>
      </c>
      <c r="J467" s="184">
        <f t="shared" si="69"/>
        <v>0.22000000000000661</v>
      </c>
      <c r="K467" s="185" t="str">
        <f t="shared" si="65"/>
        <v/>
      </c>
    </row>
    <row r="468" spans="2:11" x14ac:dyDescent="0.25">
      <c r="B468" s="183">
        <f t="shared" si="66"/>
        <v>97460</v>
      </c>
      <c r="C468" s="183">
        <f t="shared" si="60"/>
        <v>107460</v>
      </c>
      <c r="D468" s="183">
        <f t="shared" si="61"/>
        <v>102460</v>
      </c>
      <c r="E468" s="183">
        <f t="shared" si="62"/>
        <v>5000</v>
      </c>
      <c r="F468" s="183">
        <f t="shared" si="63"/>
        <v>3500</v>
      </c>
      <c r="G468" s="183">
        <f t="shared" si="67"/>
        <v>8500</v>
      </c>
      <c r="H468" s="183">
        <f t="shared" si="68"/>
        <v>81560</v>
      </c>
      <c r="I468" s="183">
        <f t="shared" si="64"/>
        <v>9660.2000000000007</v>
      </c>
      <c r="J468" s="184">
        <f t="shared" si="69"/>
        <v>0.21999999999999834</v>
      </c>
      <c r="K468" s="185" t="str">
        <f t="shared" si="65"/>
        <v/>
      </c>
    </row>
    <row r="469" spans="2:11" x14ac:dyDescent="0.25">
      <c r="B469" s="183">
        <f t="shared" si="66"/>
        <v>97680</v>
      </c>
      <c r="C469" s="183">
        <f t="shared" si="60"/>
        <v>107680</v>
      </c>
      <c r="D469" s="183">
        <f t="shared" si="61"/>
        <v>102680</v>
      </c>
      <c r="E469" s="183">
        <f t="shared" si="62"/>
        <v>5000</v>
      </c>
      <c r="F469" s="183">
        <f t="shared" si="63"/>
        <v>3500</v>
      </c>
      <c r="G469" s="183">
        <f t="shared" si="67"/>
        <v>8500</v>
      </c>
      <c r="H469" s="183">
        <f t="shared" si="68"/>
        <v>81780</v>
      </c>
      <c r="I469" s="183">
        <f t="shared" si="64"/>
        <v>9708.6</v>
      </c>
      <c r="J469" s="184">
        <f t="shared" si="69"/>
        <v>0.21999999999999834</v>
      </c>
      <c r="K469" s="185" t="str">
        <f t="shared" si="65"/>
        <v/>
      </c>
    </row>
    <row r="470" spans="2:11" x14ac:dyDescent="0.25">
      <c r="B470" s="183">
        <f t="shared" si="66"/>
        <v>97900</v>
      </c>
      <c r="C470" s="183">
        <f t="shared" si="60"/>
        <v>107900</v>
      </c>
      <c r="D470" s="183">
        <f t="shared" si="61"/>
        <v>102900</v>
      </c>
      <c r="E470" s="183">
        <f t="shared" si="62"/>
        <v>5000</v>
      </c>
      <c r="F470" s="183">
        <f t="shared" si="63"/>
        <v>3500</v>
      </c>
      <c r="G470" s="183">
        <f t="shared" si="67"/>
        <v>8500</v>
      </c>
      <c r="H470" s="183">
        <f t="shared" si="68"/>
        <v>82000</v>
      </c>
      <c r="I470" s="183">
        <f t="shared" si="64"/>
        <v>9757</v>
      </c>
      <c r="J470" s="184">
        <f t="shared" si="69"/>
        <v>0.21999999999999834</v>
      </c>
      <c r="K470" s="185" t="str">
        <f t="shared" si="65"/>
        <v/>
      </c>
    </row>
    <row r="471" spans="2:11" x14ac:dyDescent="0.25">
      <c r="B471" s="183">
        <f t="shared" si="66"/>
        <v>98120</v>
      </c>
      <c r="C471" s="183">
        <f t="shared" si="60"/>
        <v>108120</v>
      </c>
      <c r="D471" s="183">
        <f t="shared" si="61"/>
        <v>103120</v>
      </c>
      <c r="E471" s="183">
        <f t="shared" si="62"/>
        <v>5000</v>
      </c>
      <c r="F471" s="183">
        <f t="shared" si="63"/>
        <v>3500</v>
      </c>
      <c r="G471" s="183">
        <f t="shared" si="67"/>
        <v>8500</v>
      </c>
      <c r="H471" s="183">
        <f t="shared" si="68"/>
        <v>82220</v>
      </c>
      <c r="I471" s="183">
        <f t="shared" si="64"/>
        <v>9805.4</v>
      </c>
      <c r="J471" s="184">
        <f t="shared" si="69"/>
        <v>0.21999999999999834</v>
      </c>
      <c r="K471" s="185" t="str">
        <f t="shared" si="65"/>
        <v/>
      </c>
    </row>
    <row r="472" spans="2:11" x14ac:dyDescent="0.25">
      <c r="B472" s="183">
        <f t="shared" si="66"/>
        <v>98340</v>
      </c>
      <c r="C472" s="183">
        <f t="shared" si="60"/>
        <v>108340</v>
      </c>
      <c r="D472" s="183">
        <f t="shared" si="61"/>
        <v>103340</v>
      </c>
      <c r="E472" s="183">
        <f t="shared" si="62"/>
        <v>5000</v>
      </c>
      <c r="F472" s="183">
        <f t="shared" si="63"/>
        <v>3500</v>
      </c>
      <c r="G472" s="183">
        <f t="shared" si="67"/>
        <v>8500</v>
      </c>
      <c r="H472" s="183">
        <f t="shared" si="68"/>
        <v>82440</v>
      </c>
      <c r="I472" s="183">
        <f t="shared" si="64"/>
        <v>9853.7999999999993</v>
      </c>
      <c r="J472" s="184">
        <f t="shared" si="69"/>
        <v>0.22000000000000661</v>
      </c>
      <c r="K472" s="185" t="str">
        <f t="shared" si="65"/>
        <v/>
      </c>
    </row>
    <row r="473" spans="2:11" x14ac:dyDescent="0.25">
      <c r="B473" s="183">
        <f t="shared" si="66"/>
        <v>98560</v>
      </c>
      <c r="C473" s="183">
        <f t="shared" ref="C473:C525" si="70">B473+B$20</f>
        <v>108560</v>
      </c>
      <c r="D473" s="183">
        <f t="shared" ref="D473:D525" si="71">B$20/2+B473</f>
        <v>103560</v>
      </c>
      <c r="E473" s="183">
        <f t="shared" ref="E473:E525" si="72">MIN(50%*B$20,MAX(0,50%*MIN(Q$15-Q$14,D473-Q$14)))</f>
        <v>5000</v>
      </c>
      <c r="F473" s="183">
        <f t="shared" ref="F473:F525" si="73">MIN(85%*B$20-E473,85%*MAX(0,D473-Q$15))</f>
        <v>3500</v>
      </c>
      <c r="G473" s="183">
        <f t="shared" si="67"/>
        <v>8500</v>
      </c>
      <c r="H473" s="183">
        <f t="shared" si="68"/>
        <v>82660</v>
      </c>
      <c r="I473" s="183">
        <f t="shared" ref="I473:I525" si="74">IF(H473&gt;P$10,(H473-P$10)*O$10+Q$10,IF(H473&gt;P$9,(H473-P$9)*O$9+Q$9,IF(H473&gt;P$8,(H473-P$8)*O$8+Q$8,IF(H473&gt;P$7,(H473-P$7)*O$7+Q$7,IF(H473&gt;P$6,(H473-P$6)*O$6+Q$6,IF(H473&gt;P$5,(H473-P$5)*O$5+Q$5,(H473-P$4)*O$4+Q$4))))))</f>
        <v>9902.2000000000007</v>
      </c>
      <c r="J473" s="184">
        <f t="shared" si="69"/>
        <v>0.21999999999999834</v>
      </c>
      <c r="K473" s="185" t="str">
        <f t="shared" ref="K473:K525" si="75">IF(C473=$O$20,I473,"")</f>
        <v/>
      </c>
    </row>
    <row r="474" spans="2:11" x14ac:dyDescent="0.25">
      <c r="B474" s="183">
        <f t="shared" ref="B474:B525" si="76">B473+L$20</f>
        <v>98780</v>
      </c>
      <c r="C474" s="183">
        <f t="shared" si="70"/>
        <v>108780</v>
      </c>
      <c r="D474" s="183">
        <f t="shared" si="71"/>
        <v>103780</v>
      </c>
      <c r="E474" s="183">
        <f t="shared" si="72"/>
        <v>5000</v>
      </c>
      <c r="F474" s="183">
        <f t="shared" si="73"/>
        <v>3500</v>
      </c>
      <c r="G474" s="183">
        <f t="shared" ref="G474:G525" si="77">E474+F474</f>
        <v>8500</v>
      </c>
      <c r="H474" s="183">
        <f t="shared" ref="H474:H525" si="78">MAX(0,B474+G474-E$20-F$20)</f>
        <v>82880</v>
      </c>
      <c r="I474" s="183">
        <f t="shared" si="74"/>
        <v>9950.6</v>
      </c>
      <c r="J474" s="184">
        <f t="shared" ref="J474:J524" si="79">(I475-I474)/L$20</f>
        <v>0.21999999999999834</v>
      </c>
      <c r="K474" s="185" t="str">
        <f t="shared" si="75"/>
        <v/>
      </c>
    </row>
    <row r="475" spans="2:11" x14ac:dyDescent="0.25">
      <c r="B475" s="183">
        <f t="shared" si="76"/>
        <v>99000</v>
      </c>
      <c r="C475" s="183">
        <f t="shared" si="70"/>
        <v>109000</v>
      </c>
      <c r="D475" s="183">
        <f t="shared" si="71"/>
        <v>104000</v>
      </c>
      <c r="E475" s="183">
        <f t="shared" si="72"/>
        <v>5000</v>
      </c>
      <c r="F475" s="183">
        <f t="shared" si="73"/>
        <v>3500</v>
      </c>
      <c r="G475" s="183">
        <f t="shared" si="77"/>
        <v>8500</v>
      </c>
      <c r="H475" s="183">
        <f t="shared" si="78"/>
        <v>83100</v>
      </c>
      <c r="I475" s="183">
        <f t="shared" si="74"/>
        <v>9999</v>
      </c>
      <c r="J475" s="184">
        <f t="shared" si="79"/>
        <v>0.21999999999999834</v>
      </c>
      <c r="K475" s="185" t="str">
        <f t="shared" si="75"/>
        <v/>
      </c>
    </row>
    <row r="476" spans="2:11" x14ac:dyDescent="0.25">
      <c r="B476" s="183">
        <f t="shared" si="76"/>
        <v>99220</v>
      </c>
      <c r="C476" s="183">
        <f t="shared" si="70"/>
        <v>109220</v>
      </c>
      <c r="D476" s="183">
        <f t="shared" si="71"/>
        <v>104220</v>
      </c>
      <c r="E476" s="183">
        <f t="shared" si="72"/>
        <v>5000</v>
      </c>
      <c r="F476" s="183">
        <f t="shared" si="73"/>
        <v>3500</v>
      </c>
      <c r="G476" s="183">
        <f t="shared" si="77"/>
        <v>8500</v>
      </c>
      <c r="H476" s="183">
        <f t="shared" si="78"/>
        <v>83320</v>
      </c>
      <c r="I476" s="183">
        <f t="shared" si="74"/>
        <v>10047.4</v>
      </c>
      <c r="J476" s="184">
        <f t="shared" si="79"/>
        <v>0.21999999999999834</v>
      </c>
      <c r="K476" s="185" t="str">
        <f t="shared" si="75"/>
        <v/>
      </c>
    </row>
    <row r="477" spans="2:11" x14ac:dyDescent="0.25">
      <c r="B477" s="183">
        <f t="shared" si="76"/>
        <v>99440</v>
      </c>
      <c r="C477" s="183">
        <f t="shared" si="70"/>
        <v>109440</v>
      </c>
      <c r="D477" s="183">
        <f t="shared" si="71"/>
        <v>104440</v>
      </c>
      <c r="E477" s="183">
        <f t="shared" si="72"/>
        <v>5000</v>
      </c>
      <c r="F477" s="183">
        <f t="shared" si="73"/>
        <v>3500</v>
      </c>
      <c r="G477" s="183">
        <f t="shared" si="77"/>
        <v>8500</v>
      </c>
      <c r="H477" s="183">
        <f t="shared" si="78"/>
        <v>83540</v>
      </c>
      <c r="I477" s="183">
        <f t="shared" si="74"/>
        <v>10095.799999999999</v>
      </c>
      <c r="J477" s="184">
        <f t="shared" si="79"/>
        <v>0.22000000000000661</v>
      </c>
      <c r="K477" s="185" t="str">
        <f t="shared" si="75"/>
        <v/>
      </c>
    </row>
    <row r="478" spans="2:11" x14ac:dyDescent="0.25">
      <c r="B478" s="183">
        <f t="shared" si="76"/>
        <v>99660</v>
      </c>
      <c r="C478" s="183">
        <f t="shared" si="70"/>
        <v>109660</v>
      </c>
      <c r="D478" s="183">
        <f t="shared" si="71"/>
        <v>104660</v>
      </c>
      <c r="E478" s="183">
        <f t="shared" si="72"/>
        <v>5000</v>
      </c>
      <c r="F478" s="183">
        <f t="shared" si="73"/>
        <v>3500</v>
      </c>
      <c r="G478" s="183">
        <f t="shared" si="77"/>
        <v>8500</v>
      </c>
      <c r="H478" s="183">
        <f t="shared" si="78"/>
        <v>83760</v>
      </c>
      <c r="I478" s="183">
        <f t="shared" si="74"/>
        <v>10144.200000000001</v>
      </c>
      <c r="J478" s="184">
        <f t="shared" si="79"/>
        <v>0.21999999999999834</v>
      </c>
      <c r="K478" s="185" t="str">
        <f t="shared" si="75"/>
        <v/>
      </c>
    </row>
    <row r="479" spans="2:11" x14ac:dyDescent="0.25">
      <c r="B479" s="183">
        <f t="shared" si="76"/>
        <v>99880</v>
      </c>
      <c r="C479" s="183">
        <f t="shared" si="70"/>
        <v>109880</v>
      </c>
      <c r="D479" s="183">
        <f t="shared" si="71"/>
        <v>104880</v>
      </c>
      <c r="E479" s="183">
        <f t="shared" si="72"/>
        <v>5000</v>
      </c>
      <c r="F479" s="183">
        <f t="shared" si="73"/>
        <v>3500</v>
      </c>
      <c r="G479" s="183">
        <f t="shared" si="77"/>
        <v>8500</v>
      </c>
      <c r="H479" s="183">
        <f t="shared" si="78"/>
        <v>83980</v>
      </c>
      <c r="I479" s="183">
        <f t="shared" si="74"/>
        <v>10192.6</v>
      </c>
      <c r="J479" s="184">
        <f t="shared" si="79"/>
        <v>0.21999999999999834</v>
      </c>
      <c r="K479" s="185" t="str">
        <f t="shared" si="75"/>
        <v/>
      </c>
    </row>
    <row r="480" spans="2:11" x14ac:dyDescent="0.25">
      <c r="B480" s="183">
        <f t="shared" si="76"/>
        <v>100100</v>
      </c>
      <c r="C480" s="183">
        <f t="shared" si="70"/>
        <v>110100</v>
      </c>
      <c r="D480" s="183">
        <f t="shared" si="71"/>
        <v>105100</v>
      </c>
      <c r="E480" s="183">
        <f t="shared" si="72"/>
        <v>5000</v>
      </c>
      <c r="F480" s="183">
        <f t="shared" si="73"/>
        <v>3500</v>
      </c>
      <c r="G480" s="183">
        <f t="shared" si="77"/>
        <v>8500</v>
      </c>
      <c r="H480" s="183">
        <f t="shared" si="78"/>
        <v>84200</v>
      </c>
      <c r="I480" s="183">
        <f t="shared" si="74"/>
        <v>10241</v>
      </c>
      <c r="J480" s="184">
        <f t="shared" si="79"/>
        <v>0.21999999999999834</v>
      </c>
      <c r="K480" s="185" t="str">
        <f t="shared" si="75"/>
        <v/>
      </c>
    </row>
    <row r="481" spans="2:11" x14ac:dyDescent="0.25">
      <c r="B481" s="183">
        <f t="shared" si="76"/>
        <v>100320</v>
      </c>
      <c r="C481" s="183">
        <f t="shared" si="70"/>
        <v>110320</v>
      </c>
      <c r="D481" s="183">
        <f t="shared" si="71"/>
        <v>105320</v>
      </c>
      <c r="E481" s="183">
        <f t="shared" si="72"/>
        <v>5000</v>
      </c>
      <c r="F481" s="183">
        <f t="shared" si="73"/>
        <v>3500</v>
      </c>
      <c r="G481" s="183">
        <f t="shared" si="77"/>
        <v>8500</v>
      </c>
      <c r="H481" s="183">
        <f t="shared" si="78"/>
        <v>84420</v>
      </c>
      <c r="I481" s="183">
        <f t="shared" si="74"/>
        <v>10289.4</v>
      </c>
      <c r="J481" s="184">
        <f t="shared" si="79"/>
        <v>0.21999999999999834</v>
      </c>
      <c r="K481" s="185" t="str">
        <f t="shared" si="75"/>
        <v/>
      </c>
    </row>
    <row r="482" spans="2:11" x14ac:dyDescent="0.25">
      <c r="B482" s="183">
        <f t="shared" si="76"/>
        <v>100540</v>
      </c>
      <c r="C482" s="183">
        <f t="shared" si="70"/>
        <v>110540</v>
      </c>
      <c r="D482" s="183">
        <f t="shared" si="71"/>
        <v>105540</v>
      </c>
      <c r="E482" s="183">
        <f t="shared" si="72"/>
        <v>5000</v>
      </c>
      <c r="F482" s="183">
        <f t="shared" si="73"/>
        <v>3500</v>
      </c>
      <c r="G482" s="183">
        <f t="shared" si="77"/>
        <v>8500</v>
      </c>
      <c r="H482" s="183">
        <f t="shared" si="78"/>
        <v>84640</v>
      </c>
      <c r="I482" s="183">
        <f t="shared" si="74"/>
        <v>10337.799999999999</v>
      </c>
      <c r="J482" s="184">
        <f t="shared" si="79"/>
        <v>0.22000000000000661</v>
      </c>
      <c r="K482" s="185" t="str">
        <f t="shared" si="75"/>
        <v/>
      </c>
    </row>
    <row r="483" spans="2:11" x14ac:dyDescent="0.25">
      <c r="B483" s="183">
        <f t="shared" si="76"/>
        <v>100760</v>
      </c>
      <c r="C483" s="183">
        <f t="shared" si="70"/>
        <v>110760</v>
      </c>
      <c r="D483" s="183">
        <f t="shared" si="71"/>
        <v>105760</v>
      </c>
      <c r="E483" s="183">
        <f t="shared" si="72"/>
        <v>5000</v>
      </c>
      <c r="F483" s="183">
        <f t="shared" si="73"/>
        <v>3500</v>
      </c>
      <c r="G483" s="183">
        <f t="shared" si="77"/>
        <v>8500</v>
      </c>
      <c r="H483" s="183">
        <f t="shared" si="78"/>
        <v>84860</v>
      </c>
      <c r="I483" s="183">
        <f t="shared" si="74"/>
        <v>10386.200000000001</v>
      </c>
      <c r="J483" s="184">
        <f t="shared" si="79"/>
        <v>0.21999999999999834</v>
      </c>
      <c r="K483" s="185" t="str">
        <f t="shared" si="75"/>
        <v/>
      </c>
    </row>
    <row r="484" spans="2:11" x14ac:dyDescent="0.25">
      <c r="B484" s="183">
        <f t="shared" si="76"/>
        <v>100980</v>
      </c>
      <c r="C484" s="183">
        <f t="shared" si="70"/>
        <v>110980</v>
      </c>
      <c r="D484" s="183">
        <f t="shared" si="71"/>
        <v>105980</v>
      </c>
      <c r="E484" s="183">
        <f t="shared" si="72"/>
        <v>5000</v>
      </c>
      <c r="F484" s="183">
        <f t="shared" si="73"/>
        <v>3500</v>
      </c>
      <c r="G484" s="183">
        <f t="shared" si="77"/>
        <v>8500</v>
      </c>
      <c r="H484" s="183">
        <f t="shared" si="78"/>
        <v>85080</v>
      </c>
      <c r="I484" s="183">
        <f t="shared" si="74"/>
        <v>10434.6</v>
      </c>
      <c r="J484" s="184">
        <f t="shared" si="79"/>
        <v>0.21999999999999834</v>
      </c>
      <c r="K484" s="185" t="str">
        <f t="shared" si="75"/>
        <v/>
      </c>
    </row>
    <row r="485" spans="2:11" x14ac:dyDescent="0.25">
      <c r="B485" s="183">
        <f t="shared" si="76"/>
        <v>101200</v>
      </c>
      <c r="C485" s="183">
        <f t="shared" si="70"/>
        <v>111200</v>
      </c>
      <c r="D485" s="183">
        <f t="shared" si="71"/>
        <v>106200</v>
      </c>
      <c r="E485" s="183">
        <f t="shared" si="72"/>
        <v>5000</v>
      </c>
      <c r="F485" s="183">
        <f t="shared" si="73"/>
        <v>3500</v>
      </c>
      <c r="G485" s="183">
        <f t="shared" si="77"/>
        <v>8500</v>
      </c>
      <c r="H485" s="183">
        <f t="shared" si="78"/>
        <v>85300</v>
      </c>
      <c r="I485" s="183">
        <f t="shared" si="74"/>
        <v>10483</v>
      </c>
      <c r="J485" s="184">
        <f t="shared" si="79"/>
        <v>0.21999999999999834</v>
      </c>
      <c r="K485" s="185" t="str">
        <f t="shared" si="75"/>
        <v/>
      </c>
    </row>
    <row r="486" spans="2:11" x14ac:dyDescent="0.25">
      <c r="B486" s="183">
        <f t="shared" si="76"/>
        <v>101420</v>
      </c>
      <c r="C486" s="183">
        <f t="shared" si="70"/>
        <v>111420</v>
      </c>
      <c r="D486" s="183">
        <f t="shared" si="71"/>
        <v>106420</v>
      </c>
      <c r="E486" s="183">
        <f t="shared" si="72"/>
        <v>5000</v>
      </c>
      <c r="F486" s="183">
        <f t="shared" si="73"/>
        <v>3500</v>
      </c>
      <c r="G486" s="183">
        <f t="shared" si="77"/>
        <v>8500</v>
      </c>
      <c r="H486" s="183">
        <f t="shared" si="78"/>
        <v>85520</v>
      </c>
      <c r="I486" s="183">
        <f t="shared" si="74"/>
        <v>10531.4</v>
      </c>
      <c r="J486" s="184">
        <f t="shared" si="79"/>
        <v>0.21999999999999834</v>
      </c>
      <c r="K486" s="185" t="str">
        <f t="shared" si="75"/>
        <v/>
      </c>
    </row>
    <row r="487" spans="2:11" x14ac:dyDescent="0.25">
      <c r="B487" s="183">
        <f t="shared" si="76"/>
        <v>101640</v>
      </c>
      <c r="C487" s="183">
        <f t="shared" si="70"/>
        <v>111640</v>
      </c>
      <c r="D487" s="183">
        <f t="shared" si="71"/>
        <v>106640</v>
      </c>
      <c r="E487" s="183">
        <f t="shared" si="72"/>
        <v>5000</v>
      </c>
      <c r="F487" s="183">
        <f t="shared" si="73"/>
        <v>3500</v>
      </c>
      <c r="G487" s="183">
        <f t="shared" si="77"/>
        <v>8500</v>
      </c>
      <c r="H487" s="183">
        <f t="shared" si="78"/>
        <v>85740</v>
      </c>
      <c r="I487" s="183">
        <f t="shared" si="74"/>
        <v>10579.8</v>
      </c>
      <c r="J487" s="184">
        <f t="shared" si="79"/>
        <v>0.22000000000000661</v>
      </c>
      <c r="K487" s="185" t="str">
        <f t="shared" si="75"/>
        <v/>
      </c>
    </row>
    <row r="488" spans="2:11" x14ac:dyDescent="0.25">
      <c r="B488" s="183">
        <f t="shared" si="76"/>
        <v>101860</v>
      </c>
      <c r="C488" s="183">
        <f t="shared" si="70"/>
        <v>111860</v>
      </c>
      <c r="D488" s="183">
        <f t="shared" si="71"/>
        <v>106860</v>
      </c>
      <c r="E488" s="183">
        <f t="shared" si="72"/>
        <v>5000</v>
      </c>
      <c r="F488" s="183">
        <f t="shared" si="73"/>
        <v>3500</v>
      </c>
      <c r="G488" s="183">
        <f t="shared" si="77"/>
        <v>8500</v>
      </c>
      <c r="H488" s="183">
        <f t="shared" si="78"/>
        <v>85960</v>
      </c>
      <c r="I488" s="183">
        <f t="shared" si="74"/>
        <v>10628.2</v>
      </c>
      <c r="J488" s="184">
        <f t="shared" si="79"/>
        <v>0.21999999999999834</v>
      </c>
      <c r="K488" s="185" t="str">
        <f t="shared" si="75"/>
        <v/>
      </c>
    </row>
    <row r="489" spans="2:11" x14ac:dyDescent="0.25">
      <c r="B489" s="183">
        <f t="shared" si="76"/>
        <v>102080</v>
      </c>
      <c r="C489" s="183">
        <f t="shared" si="70"/>
        <v>112080</v>
      </c>
      <c r="D489" s="183">
        <f t="shared" si="71"/>
        <v>107080</v>
      </c>
      <c r="E489" s="183">
        <f t="shared" si="72"/>
        <v>5000</v>
      </c>
      <c r="F489" s="183">
        <f t="shared" si="73"/>
        <v>3500</v>
      </c>
      <c r="G489" s="183">
        <f t="shared" si="77"/>
        <v>8500</v>
      </c>
      <c r="H489" s="183">
        <f t="shared" si="78"/>
        <v>86180</v>
      </c>
      <c r="I489" s="183">
        <f t="shared" si="74"/>
        <v>10676.6</v>
      </c>
      <c r="J489" s="184">
        <f t="shared" si="79"/>
        <v>0.21999999999999834</v>
      </c>
      <c r="K489" s="185" t="str">
        <f t="shared" si="75"/>
        <v/>
      </c>
    </row>
    <row r="490" spans="2:11" x14ac:dyDescent="0.25">
      <c r="B490" s="183">
        <f t="shared" si="76"/>
        <v>102300</v>
      </c>
      <c r="C490" s="183">
        <f t="shared" si="70"/>
        <v>112300</v>
      </c>
      <c r="D490" s="183">
        <f t="shared" si="71"/>
        <v>107300</v>
      </c>
      <c r="E490" s="183">
        <f t="shared" si="72"/>
        <v>5000</v>
      </c>
      <c r="F490" s="183">
        <f t="shared" si="73"/>
        <v>3500</v>
      </c>
      <c r="G490" s="183">
        <f t="shared" si="77"/>
        <v>8500</v>
      </c>
      <c r="H490" s="183">
        <f t="shared" si="78"/>
        <v>86400</v>
      </c>
      <c r="I490" s="183">
        <f t="shared" si="74"/>
        <v>10725</v>
      </c>
      <c r="J490" s="184">
        <f t="shared" si="79"/>
        <v>0.21999999999999834</v>
      </c>
      <c r="K490" s="185" t="str">
        <f t="shared" si="75"/>
        <v/>
      </c>
    </row>
    <row r="491" spans="2:11" x14ac:dyDescent="0.25">
      <c r="B491" s="183">
        <f t="shared" si="76"/>
        <v>102520</v>
      </c>
      <c r="C491" s="183">
        <f t="shared" si="70"/>
        <v>112520</v>
      </c>
      <c r="D491" s="183">
        <f t="shared" si="71"/>
        <v>107520</v>
      </c>
      <c r="E491" s="183">
        <f t="shared" si="72"/>
        <v>5000</v>
      </c>
      <c r="F491" s="183">
        <f t="shared" si="73"/>
        <v>3500</v>
      </c>
      <c r="G491" s="183">
        <f t="shared" si="77"/>
        <v>8500</v>
      </c>
      <c r="H491" s="183">
        <f t="shared" si="78"/>
        <v>86620</v>
      </c>
      <c r="I491" s="183">
        <f t="shared" si="74"/>
        <v>10773.4</v>
      </c>
      <c r="J491" s="184">
        <f t="shared" si="79"/>
        <v>0.21999999999999834</v>
      </c>
      <c r="K491" s="185" t="str">
        <f t="shared" si="75"/>
        <v/>
      </c>
    </row>
    <row r="492" spans="2:11" x14ac:dyDescent="0.25">
      <c r="B492" s="183">
        <f t="shared" si="76"/>
        <v>102740</v>
      </c>
      <c r="C492" s="183">
        <f t="shared" si="70"/>
        <v>112740</v>
      </c>
      <c r="D492" s="183">
        <f t="shared" si="71"/>
        <v>107740</v>
      </c>
      <c r="E492" s="183">
        <f t="shared" si="72"/>
        <v>5000</v>
      </c>
      <c r="F492" s="183">
        <f t="shared" si="73"/>
        <v>3500</v>
      </c>
      <c r="G492" s="183">
        <f t="shared" si="77"/>
        <v>8500</v>
      </c>
      <c r="H492" s="183">
        <f t="shared" si="78"/>
        <v>86840</v>
      </c>
      <c r="I492" s="183">
        <f t="shared" si="74"/>
        <v>10821.8</v>
      </c>
      <c r="J492" s="184">
        <f t="shared" si="79"/>
        <v>0.22000000000000661</v>
      </c>
      <c r="K492" s="185" t="str">
        <f t="shared" si="75"/>
        <v/>
      </c>
    </row>
    <row r="493" spans="2:11" x14ac:dyDescent="0.25">
      <c r="B493" s="183">
        <f t="shared" si="76"/>
        <v>102960</v>
      </c>
      <c r="C493" s="183">
        <f t="shared" si="70"/>
        <v>112960</v>
      </c>
      <c r="D493" s="183">
        <f t="shared" si="71"/>
        <v>107960</v>
      </c>
      <c r="E493" s="183">
        <f t="shared" si="72"/>
        <v>5000</v>
      </c>
      <c r="F493" s="183">
        <f t="shared" si="73"/>
        <v>3500</v>
      </c>
      <c r="G493" s="183">
        <f t="shared" si="77"/>
        <v>8500</v>
      </c>
      <c r="H493" s="183">
        <f t="shared" si="78"/>
        <v>87060</v>
      </c>
      <c r="I493" s="183">
        <f t="shared" si="74"/>
        <v>10870.2</v>
      </c>
      <c r="J493" s="184">
        <f t="shared" si="79"/>
        <v>0.21999999999999834</v>
      </c>
      <c r="K493" s="185" t="str">
        <f t="shared" si="75"/>
        <v/>
      </c>
    </row>
    <row r="494" spans="2:11" x14ac:dyDescent="0.25">
      <c r="B494" s="183">
        <f t="shared" si="76"/>
        <v>103180</v>
      </c>
      <c r="C494" s="183">
        <f t="shared" si="70"/>
        <v>113180</v>
      </c>
      <c r="D494" s="183">
        <f t="shared" si="71"/>
        <v>108180</v>
      </c>
      <c r="E494" s="183">
        <f t="shared" si="72"/>
        <v>5000</v>
      </c>
      <c r="F494" s="183">
        <f t="shared" si="73"/>
        <v>3500</v>
      </c>
      <c r="G494" s="183">
        <f t="shared" si="77"/>
        <v>8500</v>
      </c>
      <c r="H494" s="183">
        <f t="shared" si="78"/>
        <v>87280</v>
      </c>
      <c r="I494" s="183">
        <f t="shared" si="74"/>
        <v>10918.6</v>
      </c>
      <c r="J494" s="184">
        <f t="shared" si="79"/>
        <v>0.21999999999999834</v>
      </c>
      <c r="K494" s="185" t="str">
        <f t="shared" si="75"/>
        <v/>
      </c>
    </row>
    <row r="495" spans="2:11" x14ac:dyDescent="0.25">
      <c r="B495" s="183">
        <f t="shared" si="76"/>
        <v>103400</v>
      </c>
      <c r="C495" s="183">
        <f t="shared" si="70"/>
        <v>113400</v>
      </c>
      <c r="D495" s="183">
        <f t="shared" si="71"/>
        <v>108400</v>
      </c>
      <c r="E495" s="183">
        <f t="shared" si="72"/>
        <v>5000</v>
      </c>
      <c r="F495" s="183">
        <f t="shared" si="73"/>
        <v>3500</v>
      </c>
      <c r="G495" s="183">
        <f t="shared" si="77"/>
        <v>8500</v>
      </c>
      <c r="H495" s="183">
        <f t="shared" si="78"/>
        <v>87500</v>
      </c>
      <c r="I495" s="183">
        <f t="shared" si="74"/>
        <v>10967</v>
      </c>
      <c r="J495" s="184">
        <f t="shared" si="79"/>
        <v>0.21999999999999834</v>
      </c>
      <c r="K495" s="185" t="str">
        <f t="shared" si="75"/>
        <v/>
      </c>
    </row>
    <row r="496" spans="2:11" x14ac:dyDescent="0.25">
      <c r="B496" s="183">
        <f t="shared" si="76"/>
        <v>103620</v>
      </c>
      <c r="C496" s="183">
        <f t="shared" si="70"/>
        <v>113620</v>
      </c>
      <c r="D496" s="183">
        <f t="shared" si="71"/>
        <v>108620</v>
      </c>
      <c r="E496" s="183">
        <f t="shared" si="72"/>
        <v>5000</v>
      </c>
      <c r="F496" s="183">
        <f t="shared" si="73"/>
        <v>3500</v>
      </c>
      <c r="G496" s="183">
        <f t="shared" si="77"/>
        <v>8500</v>
      </c>
      <c r="H496" s="183">
        <f t="shared" si="78"/>
        <v>87720</v>
      </c>
      <c r="I496" s="183">
        <f t="shared" si="74"/>
        <v>11015.4</v>
      </c>
      <c r="J496" s="184">
        <f t="shared" si="79"/>
        <v>0.21999999999999834</v>
      </c>
      <c r="K496" s="185" t="str">
        <f t="shared" si="75"/>
        <v/>
      </c>
    </row>
    <row r="497" spans="2:11" x14ac:dyDescent="0.25">
      <c r="B497" s="183">
        <f t="shared" si="76"/>
        <v>103840</v>
      </c>
      <c r="C497" s="183">
        <f t="shared" si="70"/>
        <v>113840</v>
      </c>
      <c r="D497" s="183">
        <f t="shared" si="71"/>
        <v>108840</v>
      </c>
      <c r="E497" s="183">
        <f t="shared" si="72"/>
        <v>5000</v>
      </c>
      <c r="F497" s="183">
        <f t="shared" si="73"/>
        <v>3500</v>
      </c>
      <c r="G497" s="183">
        <f t="shared" si="77"/>
        <v>8500</v>
      </c>
      <c r="H497" s="183">
        <f t="shared" si="78"/>
        <v>87940</v>
      </c>
      <c r="I497" s="183">
        <f t="shared" si="74"/>
        <v>11063.8</v>
      </c>
      <c r="J497" s="184">
        <f t="shared" si="79"/>
        <v>0.22000000000000661</v>
      </c>
      <c r="K497" s="185" t="str">
        <f t="shared" si="75"/>
        <v/>
      </c>
    </row>
    <row r="498" spans="2:11" x14ac:dyDescent="0.25">
      <c r="B498" s="183">
        <f t="shared" si="76"/>
        <v>104060</v>
      </c>
      <c r="C498" s="183">
        <f t="shared" si="70"/>
        <v>114060</v>
      </c>
      <c r="D498" s="183">
        <f t="shared" si="71"/>
        <v>109060</v>
      </c>
      <c r="E498" s="183">
        <f t="shared" si="72"/>
        <v>5000</v>
      </c>
      <c r="F498" s="183">
        <f t="shared" si="73"/>
        <v>3500</v>
      </c>
      <c r="G498" s="183">
        <f t="shared" si="77"/>
        <v>8500</v>
      </c>
      <c r="H498" s="183">
        <f t="shared" si="78"/>
        <v>88160</v>
      </c>
      <c r="I498" s="183">
        <f t="shared" si="74"/>
        <v>11112.2</v>
      </c>
      <c r="J498" s="184">
        <f t="shared" si="79"/>
        <v>0.21999999999999834</v>
      </c>
      <c r="K498" s="185" t="str">
        <f t="shared" si="75"/>
        <v/>
      </c>
    </row>
    <row r="499" spans="2:11" x14ac:dyDescent="0.25">
      <c r="B499" s="183">
        <f t="shared" si="76"/>
        <v>104280</v>
      </c>
      <c r="C499" s="183">
        <f t="shared" si="70"/>
        <v>114280</v>
      </c>
      <c r="D499" s="183">
        <f t="shared" si="71"/>
        <v>109280</v>
      </c>
      <c r="E499" s="183">
        <f t="shared" si="72"/>
        <v>5000</v>
      </c>
      <c r="F499" s="183">
        <f t="shared" si="73"/>
        <v>3500</v>
      </c>
      <c r="G499" s="183">
        <f t="shared" si="77"/>
        <v>8500</v>
      </c>
      <c r="H499" s="183">
        <f t="shared" si="78"/>
        <v>88380</v>
      </c>
      <c r="I499" s="183">
        <f t="shared" si="74"/>
        <v>11160.6</v>
      </c>
      <c r="J499" s="184">
        <f t="shared" si="79"/>
        <v>0.21999999999999834</v>
      </c>
      <c r="K499" s="185" t="str">
        <f t="shared" si="75"/>
        <v/>
      </c>
    </row>
    <row r="500" spans="2:11" x14ac:dyDescent="0.25">
      <c r="B500" s="183">
        <f t="shared" si="76"/>
        <v>104500</v>
      </c>
      <c r="C500" s="183">
        <f t="shared" si="70"/>
        <v>114500</v>
      </c>
      <c r="D500" s="183">
        <f t="shared" si="71"/>
        <v>109500</v>
      </c>
      <c r="E500" s="183">
        <f t="shared" si="72"/>
        <v>5000</v>
      </c>
      <c r="F500" s="183">
        <f t="shared" si="73"/>
        <v>3500</v>
      </c>
      <c r="G500" s="183">
        <f t="shared" si="77"/>
        <v>8500</v>
      </c>
      <c r="H500" s="183">
        <f t="shared" si="78"/>
        <v>88600</v>
      </c>
      <c r="I500" s="183">
        <f t="shared" si="74"/>
        <v>11209</v>
      </c>
      <c r="J500" s="184">
        <f t="shared" si="79"/>
        <v>0.21999999999999834</v>
      </c>
      <c r="K500" s="185" t="str">
        <f t="shared" si="75"/>
        <v/>
      </c>
    </row>
    <row r="501" spans="2:11" x14ac:dyDescent="0.25">
      <c r="B501" s="183">
        <f t="shared" si="76"/>
        <v>104720</v>
      </c>
      <c r="C501" s="183">
        <f t="shared" si="70"/>
        <v>114720</v>
      </c>
      <c r="D501" s="183">
        <f t="shared" si="71"/>
        <v>109720</v>
      </c>
      <c r="E501" s="183">
        <f t="shared" si="72"/>
        <v>5000</v>
      </c>
      <c r="F501" s="183">
        <f t="shared" si="73"/>
        <v>3500</v>
      </c>
      <c r="G501" s="183">
        <f t="shared" si="77"/>
        <v>8500</v>
      </c>
      <c r="H501" s="183">
        <f t="shared" si="78"/>
        <v>88820</v>
      </c>
      <c r="I501" s="183">
        <f t="shared" si="74"/>
        <v>11257.4</v>
      </c>
      <c r="J501" s="184">
        <f t="shared" si="79"/>
        <v>0.21999999999999834</v>
      </c>
      <c r="K501" s="185" t="str">
        <f t="shared" si="75"/>
        <v/>
      </c>
    </row>
    <row r="502" spans="2:11" x14ac:dyDescent="0.25">
      <c r="B502" s="183">
        <f t="shared" si="76"/>
        <v>104940</v>
      </c>
      <c r="C502" s="183">
        <f t="shared" si="70"/>
        <v>114940</v>
      </c>
      <c r="D502" s="183">
        <f t="shared" si="71"/>
        <v>109940</v>
      </c>
      <c r="E502" s="183">
        <f t="shared" si="72"/>
        <v>5000</v>
      </c>
      <c r="F502" s="183">
        <f t="shared" si="73"/>
        <v>3500</v>
      </c>
      <c r="G502" s="183">
        <f t="shared" si="77"/>
        <v>8500</v>
      </c>
      <c r="H502" s="183">
        <f t="shared" si="78"/>
        <v>89040</v>
      </c>
      <c r="I502" s="183">
        <f t="shared" si="74"/>
        <v>11305.8</v>
      </c>
      <c r="J502" s="184">
        <f t="shared" si="79"/>
        <v>0.22000000000000661</v>
      </c>
      <c r="K502" s="185" t="str">
        <f t="shared" si="75"/>
        <v/>
      </c>
    </row>
    <row r="503" spans="2:11" x14ac:dyDescent="0.25">
      <c r="B503" s="183">
        <f t="shared" si="76"/>
        <v>105160</v>
      </c>
      <c r="C503" s="183">
        <f t="shared" si="70"/>
        <v>115160</v>
      </c>
      <c r="D503" s="183">
        <f t="shared" si="71"/>
        <v>110160</v>
      </c>
      <c r="E503" s="183">
        <f t="shared" si="72"/>
        <v>5000</v>
      </c>
      <c r="F503" s="183">
        <f t="shared" si="73"/>
        <v>3500</v>
      </c>
      <c r="G503" s="183">
        <f t="shared" si="77"/>
        <v>8500</v>
      </c>
      <c r="H503" s="183">
        <f t="shared" si="78"/>
        <v>89260</v>
      </c>
      <c r="I503" s="183">
        <f t="shared" si="74"/>
        <v>11354.2</v>
      </c>
      <c r="J503" s="184">
        <f t="shared" si="79"/>
        <v>0.21999999999999834</v>
      </c>
      <c r="K503" s="185" t="str">
        <f t="shared" si="75"/>
        <v/>
      </c>
    </row>
    <row r="504" spans="2:11" x14ac:dyDescent="0.25">
      <c r="B504" s="183">
        <f t="shared" si="76"/>
        <v>105380</v>
      </c>
      <c r="C504" s="183">
        <f t="shared" si="70"/>
        <v>115380</v>
      </c>
      <c r="D504" s="183">
        <f t="shared" si="71"/>
        <v>110380</v>
      </c>
      <c r="E504" s="183">
        <f t="shared" si="72"/>
        <v>5000</v>
      </c>
      <c r="F504" s="183">
        <f t="shared" si="73"/>
        <v>3500</v>
      </c>
      <c r="G504" s="183">
        <f t="shared" si="77"/>
        <v>8500</v>
      </c>
      <c r="H504" s="183">
        <f t="shared" si="78"/>
        <v>89480</v>
      </c>
      <c r="I504" s="183">
        <f t="shared" si="74"/>
        <v>11402.6</v>
      </c>
      <c r="J504" s="184">
        <f t="shared" si="79"/>
        <v>0.21999999999999834</v>
      </c>
      <c r="K504" s="185" t="str">
        <f t="shared" si="75"/>
        <v/>
      </c>
    </row>
    <row r="505" spans="2:11" x14ac:dyDescent="0.25">
      <c r="B505" s="183">
        <f t="shared" si="76"/>
        <v>105600</v>
      </c>
      <c r="C505" s="183">
        <f t="shared" si="70"/>
        <v>115600</v>
      </c>
      <c r="D505" s="183">
        <f t="shared" si="71"/>
        <v>110600</v>
      </c>
      <c r="E505" s="183">
        <f t="shared" si="72"/>
        <v>5000</v>
      </c>
      <c r="F505" s="183">
        <f t="shared" si="73"/>
        <v>3500</v>
      </c>
      <c r="G505" s="183">
        <f t="shared" si="77"/>
        <v>8500</v>
      </c>
      <c r="H505" s="183">
        <f t="shared" si="78"/>
        <v>89700</v>
      </c>
      <c r="I505" s="183">
        <f t="shared" si="74"/>
        <v>11451</v>
      </c>
      <c r="J505" s="184">
        <f t="shared" si="79"/>
        <v>0.21999999999999834</v>
      </c>
      <c r="K505" s="185" t="str">
        <f t="shared" si="75"/>
        <v/>
      </c>
    </row>
    <row r="506" spans="2:11" x14ac:dyDescent="0.25">
      <c r="B506" s="183">
        <f t="shared" si="76"/>
        <v>105820</v>
      </c>
      <c r="C506" s="183">
        <f t="shared" si="70"/>
        <v>115820</v>
      </c>
      <c r="D506" s="183">
        <f t="shared" si="71"/>
        <v>110820</v>
      </c>
      <c r="E506" s="183">
        <f t="shared" si="72"/>
        <v>5000</v>
      </c>
      <c r="F506" s="183">
        <f t="shared" si="73"/>
        <v>3500</v>
      </c>
      <c r="G506" s="183">
        <f t="shared" si="77"/>
        <v>8500</v>
      </c>
      <c r="H506" s="183">
        <f t="shared" si="78"/>
        <v>89920</v>
      </c>
      <c r="I506" s="183">
        <f t="shared" si="74"/>
        <v>11499.4</v>
      </c>
      <c r="J506" s="184">
        <f t="shared" si="79"/>
        <v>0.21999999999999834</v>
      </c>
      <c r="K506" s="185" t="str">
        <f t="shared" si="75"/>
        <v/>
      </c>
    </row>
    <row r="507" spans="2:11" x14ac:dyDescent="0.25">
      <c r="B507" s="183">
        <f t="shared" si="76"/>
        <v>106040</v>
      </c>
      <c r="C507" s="183">
        <f t="shared" si="70"/>
        <v>116040</v>
      </c>
      <c r="D507" s="183">
        <f t="shared" si="71"/>
        <v>111040</v>
      </c>
      <c r="E507" s="183">
        <f t="shared" si="72"/>
        <v>5000</v>
      </c>
      <c r="F507" s="183">
        <f t="shared" si="73"/>
        <v>3500</v>
      </c>
      <c r="G507" s="183">
        <f t="shared" si="77"/>
        <v>8500</v>
      </c>
      <c r="H507" s="183">
        <f t="shared" si="78"/>
        <v>90140</v>
      </c>
      <c r="I507" s="183">
        <f t="shared" si="74"/>
        <v>11547.8</v>
      </c>
      <c r="J507" s="184">
        <f t="shared" si="79"/>
        <v>0.22000000000000661</v>
      </c>
      <c r="K507" s="185" t="str">
        <f t="shared" si="75"/>
        <v/>
      </c>
    </row>
    <row r="508" spans="2:11" x14ac:dyDescent="0.25">
      <c r="B508" s="183">
        <f t="shared" si="76"/>
        <v>106260</v>
      </c>
      <c r="C508" s="183">
        <f t="shared" si="70"/>
        <v>116260</v>
      </c>
      <c r="D508" s="183">
        <f t="shared" si="71"/>
        <v>111260</v>
      </c>
      <c r="E508" s="183">
        <f t="shared" si="72"/>
        <v>5000</v>
      </c>
      <c r="F508" s="183">
        <f t="shared" si="73"/>
        <v>3500</v>
      </c>
      <c r="G508" s="183">
        <f t="shared" si="77"/>
        <v>8500</v>
      </c>
      <c r="H508" s="183">
        <f t="shared" si="78"/>
        <v>90360</v>
      </c>
      <c r="I508" s="183">
        <f t="shared" si="74"/>
        <v>11596.2</v>
      </c>
      <c r="J508" s="184">
        <f t="shared" si="79"/>
        <v>0.21999999999999834</v>
      </c>
      <c r="K508" s="185" t="str">
        <f t="shared" si="75"/>
        <v/>
      </c>
    </row>
    <row r="509" spans="2:11" x14ac:dyDescent="0.25">
      <c r="B509" s="183">
        <f t="shared" si="76"/>
        <v>106480</v>
      </c>
      <c r="C509" s="183">
        <f t="shared" si="70"/>
        <v>116480</v>
      </c>
      <c r="D509" s="183">
        <f t="shared" si="71"/>
        <v>111480</v>
      </c>
      <c r="E509" s="183">
        <f t="shared" si="72"/>
        <v>5000</v>
      </c>
      <c r="F509" s="183">
        <f t="shared" si="73"/>
        <v>3500</v>
      </c>
      <c r="G509" s="183">
        <f t="shared" si="77"/>
        <v>8500</v>
      </c>
      <c r="H509" s="183">
        <f t="shared" si="78"/>
        <v>90580</v>
      </c>
      <c r="I509" s="183">
        <f t="shared" si="74"/>
        <v>11644.6</v>
      </c>
      <c r="J509" s="184">
        <f t="shared" si="79"/>
        <v>0.21999999999999834</v>
      </c>
      <c r="K509" s="185" t="str">
        <f t="shared" si="75"/>
        <v/>
      </c>
    </row>
    <row r="510" spans="2:11" x14ac:dyDescent="0.25">
      <c r="B510" s="183">
        <f t="shared" si="76"/>
        <v>106700</v>
      </c>
      <c r="C510" s="183">
        <f t="shared" si="70"/>
        <v>116700</v>
      </c>
      <c r="D510" s="183">
        <f t="shared" si="71"/>
        <v>111700</v>
      </c>
      <c r="E510" s="183">
        <f t="shared" si="72"/>
        <v>5000</v>
      </c>
      <c r="F510" s="183">
        <f t="shared" si="73"/>
        <v>3500</v>
      </c>
      <c r="G510" s="183">
        <f t="shared" si="77"/>
        <v>8500</v>
      </c>
      <c r="H510" s="183">
        <f t="shared" si="78"/>
        <v>90800</v>
      </c>
      <c r="I510" s="183">
        <f t="shared" si="74"/>
        <v>11693</v>
      </c>
      <c r="J510" s="184">
        <f t="shared" si="79"/>
        <v>0.21999999999999834</v>
      </c>
      <c r="K510" s="185" t="str">
        <f t="shared" si="75"/>
        <v/>
      </c>
    </row>
    <row r="511" spans="2:11" x14ac:dyDescent="0.25">
      <c r="B511" s="183">
        <f t="shared" si="76"/>
        <v>106920</v>
      </c>
      <c r="C511" s="183">
        <f t="shared" si="70"/>
        <v>116920</v>
      </c>
      <c r="D511" s="183">
        <f t="shared" si="71"/>
        <v>111920</v>
      </c>
      <c r="E511" s="183">
        <f t="shared" si="72"/>
        <v>5000</v>
      </c>
      <c r="F511" s="183">
        <f t="shared" si="73"/>
        <v>3500</v>
      </c>
      <c r="G511" s="183">
        <f t="shared" si="77"/>
        <v>8500</v>
      </c>
      <c r="H511" s="183">
        <f t="shared" si="78"/>
        <v>91020</v>
      </c>
      <c r="I511" s="183">
        <f t="shared" si="74"/>
        <v>11741.4</v>
      </c>
      <c r="J511" s="184">
        <f t="shared" si="79"/>
        <v>0.21999999999999834</v>
      </c>
      <c r="K511" s="185" t="str">
        <f t="shared" si="75"/>
        <v/>
      </c>
    </row>
    <row r="512" spans="2:11" x14ac:dyDescent="0.25">
      <c r="B512" s="183">
        <f t="shared" si="76"/>
        <v>107140</v>
      </c>
      <c r="C512" s="183">
        <f t="shared" si="70"/>
        <v>117140</v>
      </c>
      <c r="D512" s="183">
        <f t="shared" si="71"/>
        <v>112140</v>
      </c>
      <c r="E512" s="183">
        <f t="shared" si="72"/>
        <v>5000</v>
      </c>
      <c r="F512" s="183">
        <f t="shared" si="73"/>
        <v>3500</v>
      </c>
      <c r="G512" s="183">
        <f t="shared" si="77"/>
        <v>8500</v>
      </c>
      <c r="H512" s="183">
        <f t="shared" si="78"/>
        <v>91240</v>
      </c>
      <c r="I512" s="183">
        <f t="shared" si="74"/>
        <v>11789.8</v>
      </c>
      <c r="J512" s="184">
        <f t="shared" si="79"/>
        <v>0.22000000000000661</v>
      </c>
      <c r="K512" s="185" t="str">
        <f t="shared" si="75"/>
        <v/>
      </c>
    </row>
    <row r="513" spans="2:11" x14ac:dyDescent="0.25">
      <c r="B513" s="183">
        <f t="shared" si="76"/>
        <v>107360</v>
      </c>
      <c r="C513" s="183">
        <f t="shared" si="70"/>
        <v>117360</v>
      </c>
      <c r="D513" s="183">
        <f t="shared" si="71"/>
        <v>112360</v>
      </c>
      <c r="E513" s="183">
        <f t="shared" si="72"/>
        <v>5000</v>
      </c>
      <c r="F513" s="183">
        <f t="shared" si="73"/>
        <v>3500</v>
      </c>
      <c r="G513" s="183">
        <f t="shared" si="77"/>
        <v>8500</v>
      </c>
      <c r="H513" s="183">
        <f t="shared" si="78"/>
        <v>91460</v>
      </c>
      <c r="I513" s="183">
        <f t="shared" si="74"/>
        <v>11838.2</v>
      </c>
      <c r="J513" s="184">
        <f t="shared" si="79"/>
        <v>0.21999999999999834</v>
      </c>
      <c r="K513" s="185" t="str">
        <f t="shared" si="75"/>
        <v/>
      </c>
    </row>
    <row r="514" spans="2:11" x14ac:dyDescent="0.25">
      <c r="B514" s="183">
        <f t="shared" si="76"/>
        <v>107580</v>
      </c>
      <c r="C514" s="183">
        <f t="shared" si="70"/>
        <v>117580</v>
      </c>
      <c r="D514" s="183">
        <f t="shared" si="71"/>
        <v>112580</v>
      </c>
      <c r="E514" s="183">
        <f t="shared" si="72"/>
        <v>5000</v>
      </c>
      <c r="F514" s="183">
        <f t="shared" si="73"/>
        <v>3500</v>
      </c>
      <c r="G514" s="183">
        <f t="shared" si="77"/>
        <v>8500</v>
      </c>
      <c r="H514" s="183">
        <f t="shared" si="78"/>
        <v>91680</v>
      </c>
      <c r="I514" s="183">
        <f t="shared" si="74"/>
        <v>11886.6</v>
      </c>
      <c r="J514" s="184">
        <f t="shared" si="79"/>
        <v>0.21999999999999834</v>
      </c>
      <c r="K514" s="185" t="str">
        <f t="shared" si="75"/>
        <v/>
      </c>
    </row>
    <row r="515" spans="2:11" x14ac:dyDescent="0.25">
      <c r="B515" s="183">
        <f t="shared" si="76"/>
        <v>107800</v>
      </c>
      <c r="C515" s="183">
        <f t="shared" si="70"/>
        <v>117800</v>
      </c>
      <c r="D515" s="183">
        <f t="shared" si="71"/>
        <v>112800</v>
      </c>
      <c r="E515" s="183">
        <f t="shared" si="72"/>
        <v>5000</v>
      </c>
      <c r="F515" s="183">
        <f t="shared" si="73"/>
        <v>3500</v>
      </c>
      <c r="G515" s="183">
        <f t="shared" si="77"/>
        <v>8500</v>
      </c>
      <c r="H515" s="183">
        <f t="shared" si="78"/>
        <v>91900</v>
      </c>
      <c r="I515" s="183">
        <f t="shared" si="74"/>
        <v>11935</v>
      </c>
      <c r="J515" s="184">
        <f t="shared" si="79"/>
        <v>0.21999999999999834</v>
      </c>
      <c r="K515" s="185" t="str">
        <f t="shared" si="75"/>
        <v/>
      </c>
    </row>
    <row r="516" spans="2:11" x14ac:dyDescent="0.25">
      <c r="B516" s="183">
        <f t="shared" si="76"/>
        <v>108020</v>
      </c>
      <c r="C516" s="183">
        <f t="shared" si="70"/>
        <v>118020</v>
      </c>
      <c r="D516" s="183">
        <f t="shared" si="71"/>
        <v>113020</v>
      </c>
      <c r="E516" s="183">
        <f t="shared" si="72"/>
        <v>5000</v>
      </c>
      <c r="F516" s="183">
        <f t="shared" si="73"/>
        <v>3500</v>
      </c>
      <c r="G516" s="183">
        <f t="shared" si="77"/>
        <v>8500</v>
      </c>
      <c r="H516" s="183">
        <f t="shared" si="78"/>
        <v>92120</v>
      </c>
      <c r="I516" s="183">
        <f t="shared" si="74"/>
        <v>11983.4</v>
      </c>
      <c r="J516" s="184">
        <f t="shared" si="79"/>
        <v>0.21999999999999834</v>
      </c>
      <c r="K516" s="185" t="str">
        <f t="shared" si="75"/>
        <v/>
      </c>
    </row>
    <row r="517" spans="2:11" x14ac:dyDescent="0.25">
      <c r="B517" s="183">
        <f t="shared" si="76"/>
        <v>108240</v>
      </c>
      <c r="C517" s="183">
        <f t="shared" si="70"/>
        <v>118240</v>
      </c>
      <c r="D517" s="183">
        <f t="shared" si="71"/>
        <v>113240</v>
      </c>
      <c r="E517" s="183">
        <f t="shared" si="72"/>
        <v>5000</v>
      </c>
      <c r="F517" s="183">
        <f t="shared" si="73"/>
        <v>3500</v>
      </c>
      <c r="G517" s="183">
        <f t="shared" si="77"/>
        <v>8500</v>
      </c>
      <c r="H517" s="183">
        <f t="shared" si="78"/>
        <v>92340</v>
      </c>
      <c r="I517" s="183">
        <f t="shared" si="74"/>
        <v>12031.8</v>
      </c>
      <c r="J517" s="184">
        <f t="shared" si="79"/>
        <v>0.22000000000000661</v>
      </c>
      <c r="K517" s="185" t="str">
        <f t="shared" si="75"/>
        <v/>
      </c>
    </row>
    <row r="518" spans="2:11" x14ac:dyDescent="0.25">
      <c r="B518" s="183">
        <f t="shared" si="76"/>
        <v>108460</v>
      </c>
      <c r="C518" s="183">
        <f t="shared" si="70"/>
        <v>118460</v>
      </c>
      <c r="D518" s="183">
        <f t="shared" si="71"/>
        <v>113460</v>
      </c>
      <c r="E518" s="183">
        <f t="shared" si="72"/>
        <v>5000</v>
      </c>
      <c r="F518" s="183">
        <f t="shared" si="73"/>
        <v>3500</v>
      </c>
      <c r="G518" s="183">
        <f t="shared" si="77"/>
        <v>8500</v>
      </c>
      <c r="H518" s="183">
        <f t="shared" si="78"/>
        <v>92560</v>
      </c>
      <c r="I518" s="183">
        <f t="shared" si="74"/>
        <v>12080.2</v>
      </c>
      <c r="J518" s="184">
        <f t="shared" si="79"/>
        <v>0.21999999999999834</v>
      </c>
      <c r="K518" s="185" t="str">
        <f t="shared" si="75"/>
        <v/>
      </c>
    </row>
    <row r="519" spans="2:11" x14ac:dyDescent="0.25">
      <c r="B519" s="183">
        <f t="shared" si="76"/>
        <v>108680</v>
      </c>
      <c r="C519" s="183">
        <f t="shared" si="70"/>
        <v>118680</v>
      </c>
      <c r="D519" s="183">
        <f t="shared" si="71"/>
        <v>113680</v>
      </c>
      <c r="E519" s="183">
        <f t="shared" si="72"/>
        <v>5000</v>
      </c>
      <c r="F519" s="183">
        <f t="shared" si="73"/>
        <v>3500</v>
      </c>
      <c r="G519" s="183">
        <f t="shared" si="77"/>
        <v>8500</v>
      </c>
      <c r="H519" s="183">
        <f t="shared" si="78"/>
        <v>92780</v>
      </c>
      <c r="I519" s="183">
        <f t="shared" si="74"/>
        <v>12128.6</v>
      </c>
      <c r="J519" s="184">
        <f t="shared" si="79"/>
        <v>0.21999999999999834</v>
      </c>
      <c r="K519" s="185" t="str">
        <f t="shared" si="75"/>
        <v/>
      </c>
    </row>
    <row r="520" spans="2:11" x14ac:dyDescent="0.25">
      <c r="B520" s="183">
        <f t="shared" si="76"/>
        <v>108900</v>
      </c>
      <c r="C520" s="183">
        <f t="shared" si="70"/>
        <v>118900</v>
      </c>
      <c r="D520" s="183">
        <f t="shared" si="71"/>
        <v>113900</v>
      </c>
      <c r="E520" s="183">
        <f t="shared" si="72"/>
        <v>5000</v>
      </c>
      <c r="F520" s="183">
        <f t="shared" si="73"/>
        <v>3500</v>
      </c>
      <c r="G520" s="183">
        <f t="shared" si="77"/>
        <v>8500</v>
      </c>
      <c r="H520" s="183">
        <f t="shared" si="78"/>
        <v>93000</v>
      </c>
      <c r="I520" s="183">
        <f t="shared" si="74"/>
        <v>12177</v>
      </c>
      <c r="J520" s="184">
        <f t="shared" si="79"/>
        <v>0.21999999999999834</v>
      </c>
      <c r="K520" s="185" t="str">
        <f t="shared" si="75"/>
        <v/>
      </c>
    </row>
    <row r="521" spans="2:11" x14ac:dyDescent="0.25">
      <c r="B521" s="183">
        <f t="shared" si="76"/>
        <v>109120</v>
      </c>
      <c r="C521" s="183">
        <f t="shared" si="70"/>
        <v>119120</v>
      </c>
      <c r="D521" s="183">
        <f t="shared" si="71"/>
        <v>114120</v>
      </c>
      <c r="E521" s="183">
        <f t="shared" si="72"/>
        <v>5000</v>
      </c>
      <c r="F521" s="183">
        <f t="shared" si="73"/>
        <v>3500</v>
      </c>
      <c r="G521" s="183">
        <f t="shared" si="77"/>
        <v>8500</v>
      </c>
      <c r="H521" s="183">
        <f t="shared" si="78"/>
        <v>93220</v>
      </c>
      <c r="I521" s="183">
        <f t="shared" si="74"/>
        <v>12225.4</v>
      </c>
      <c r="J521" s="184">
        <f t="shared" si="79"/>
        <v>0.21999999999999834</v>
      </c>
      <c r="K521" s="185" t="str">
        <f t="shared" si="75"/>
        <v/>
      </c>
    </row>
    <row r="522" spans="2:11" x14ac:dyDescent="0.25">
      <c r="B522" s="183">
        <f t="shared" si="76"/>
        <v>109340</v>
      </c>
      <c r="C522" s="183">
        <f t="shared" si="70"/>
        <v>119340</v>
      </c>
      <c r="D522" s="183">
        <f t="shared" si="71"/>
        <v>114340</v>
      </c>
      <c r="E522" s="183">
        <f t="shared" si="72"/>
        <v>5000</v>
      </c>
      <c r="F522" s="183">
        <f t="shared" si="73"/>
        <v>3500</v>
      </c>
      <c r="G522" s="183">
        <f t="shared" si="77"/>
        <v>8500</v>
      </c>
      <c r="H522" s="183">
        <f t="shared" si="78"/>
        <v>93440</v>
      </c>
      <c r="I522" s="183">
        <f t="shared" si="74"/>
        <v>12273.8</v>
      </c>
      <c r="J522" s="184">
        <f t="shared" si="79"/>
        <v>0.22000000000000661</v>
      </c>
      <c r="K522" s="185" t="str">
        <f t="shared" si="75"/>
        <v/>
      </c>
    </row>
    <row r="523" spans="2:11" x14ac:dyDescent="0.25">
      <c r="B523" s="183">
        <f t="shared" si="76"/>
        <v>109560</v>
      </c>
      <c r="C523" s="183">
        <f t="shared" si="70"/>
        <v>119560</v>
      </c>
      <c r="D523" s="183">
        <f t="shared" si="71"/>
        <v>114560</v>
      </c>
      <c r="E523" s="183">
        <f t="shared" si="72"/>
        <v>5000</v>
      </c>
      <c r="F523" s="183">
        <f t="shared" si="73"/>
        <v>3500</v>
      </c>
      <c r="G523" s="183">
        <f t="shared" si="77"/>
        <v>8500</v>
      </c>
      <c r="H523" s="183">
        <f t="shared" si="78"/>
        <v>93660</v>
      </c>
      <c r="I523" s="183">
        <f t="shared" si="74"/>
        <v>12322.2</v>
      </c>
      <c r="J523" s="184">
        <f t="shared" si="79"/>
        <v>0.21999999999999834</v>
      </c>
      <c r="K523" s="185" t="str">
        <f t="shared" si="75"/>
        <v/>
      </c>
    </row>
    <row r="524" spans="2:11" x14ac:dyDescent="0.25">
      <c r="B524" s="183">
        <f t="shared" si="76"/>
        <v>109780</v>
      </c>
      <c r="C524" s="183">
        <f t="shared" si="70"/>
        <v>119780</v>
      </c>
      <c r="D524" s="183">
        <f t="shared" si="71"/>
        <v>114780</v>
      </c>
      <c r="E524" s="183">
        <f t="shared" si="72"/>
        <v>5000</v>
      </c>
      <c r="F524" s="183">
        <f t="shared" si="73"/>
        <v>3500</v>
      </c>
      <c r="G524" s="183">
        <f t="shared" si="77"/>
        <v>8500</v>
      </c>
      <c r="H524" s="183">
        <f t="shared" si="78"/>
        <v>93880</v>
      </c>
      <c r="I524" s="183">
        <f t="shared" si="74"/>
        <v>12370.6</v>
      </c>
      <c r="J524" s="184">
        <f t="shared" si="79"/>
        <v>0.21999999999999834</v>
      </c>
      <c r="K524" s="185" t="str">
        <f t="shared" si="75"/>
        <v/>
      </c>
    </row>
    <row r="525" spans="2:11" x14ac:dyDescent="0.25">
      <c r="B525" s="183">
        <f t="shared" si="76"/>
        <v>110000</v>
      </c>
      <c r="C525" s="183">
        <f t="shared" si="70"/>
        <v>120000</v>
      </c>
      <c r="D525" s="183">
        <f t="shared" si="71"/>
        <v>115000</v>
      </c>
      <c r="E525" s="183">
        <f t="shared" si="72"/>
        <v>5000</v>
      </c>
      <c r="F525" s="183">
        <f t="shared" si="73"/>
        <v>3500</v>
      </c>
      <c r="G525" s="183">
        <f t="shared" si="77"/>
        <v>8500</v>
      </c>
      <c r="H525" s="183">
        <f t="shared" si="78"/>
        <v>94100</v>
      </c>
      <c r="I525" s="183">
        <f t="shared" si="74"/>
        <v>12419</v>
      </c>
      <c r="J525" s="184">
        <f>J524</f>
        <v>0.21999999999999834</v>
      </c>
      <c r="K525" s="185" t="str">
        <f t="shared" si="75"/>
        <v/>
      </c>
    </row>
  </sheetData>
  <sheetProtection algorithmName="SHA-512" hashValue="Ku9UH8sXb6F7XdNsJ2dKftYFjerV9TJjVgwsQuybgNrZH1oDSqk8fAF5uC41tbWkQKBRO7R2kX3S1drZv+cOYg==" saltValue="OyQNA+4Rqls5hmGxlHS6dA==" spinCount="100000" sheet="1" objects="1" scenarios="1"/>
  <mergeCells count="4">
    <mergeCell ref="M2:Q2"/>
    <mergeCell ref="M14:N14"/>
    <mergeCell ref="M15:N15"/>
    <mergeCell ref="M16:N16"/>
  </mergeCells>
  <conditionalFormatting sqref="M4:Q10">
    <cfRule type="expression" dxfId="1" priority="2">
      <formula>MOD(ROW(),2)=1</formula>
    </cfRule>
  </conditionalFormatting>
  <conditionalFormatting sqref="B25:K525">
    <cfRule type="expression" dxfId="0" priority="1">
      <formula>MOD(ROW(),2)=1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Personal Data and Summary</vt:lpstr>
      <vt:lpstr>Federal Data</vt:lpstr>
      <vt:lpstr>Conversion Detail</vt:lpstr>
      <vt:lpstr>Tax Brackets</vt:lpstr>
      <vt:lpstr>Single</vt:lpstr>
      <vt:lpstr>Married</vt:lpstr>
      <vt:lpstr>'Conversion Detail'!Print_Area</vt:lpstr>
      <vt:lpstr>'Personal Data and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Ian Hamsher</cp:lastModifiedBy>
  <cp:lastPrinted>2015-09-29T02:40:23Z</cp:lastPrinted>
  <dcterms:created xsi:type="dcterms:W3CDTF">2015-07-24T17:38:48Z</dcterms:created>
  <dcterms:modified xsi:type="dcterms:W3CDTF">2019-03-15T13:10:42Z</dcterms:modified>
</cp:coreProperties>
</file>